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1 MILHO VEP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<sst xmlns="http://schemas.openxmlformats.org/spreadsheetml/2006/main" count="53" uniqueCount="37">
  <si>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</si>
  <si>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</si>
  <si>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</si>
  <si>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</si>
  <si>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</si>
  <si>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</si>
  <si>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</si>
  <si>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</si>
  <si>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</si>
  <si>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</si>
  <si>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</si>
  <si>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</si>
  <si>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</si>
  <si>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</si>
  <si>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</si>
  <si>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</si>
  <si>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</si>
  <si>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</si>
  <si>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</si>
  <si>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</si>
  <si>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</si>
  <si>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Sorriso</t>
  </si>
  <si>
    <t xml:space="preserve">Retirado </t>
  </si>
  <si>
    <t>BMR</t>
  </si>
  <si>
    <t>BBSB</t>
  </si>
  <si>
    <t>BHCP</t>
  </si>
  <si>
    <t>BNM</t>
  </si>
  <si>
    <t>BMCG</t>
  </si>
  <si>
    <t>Itanhanga</t>
  </si>
  <si>
    <t>Ipiranga do Norte</t>
  </si>
  <si>
    <t>Retirado</t>
  </si>
  <si>
    <t>BBM GO</t>
  </si>
  <si>
    <t>BBM CE</t>
  </si>
  <si>
    <t>Nova Ubirata</t>
  </si>
  <si>
    <t>Bom Jesus do Goias</t>
  </si>
  <si>
    <t xml:space="preserve">        AVISO DE VEP DE MILHO EM GRÃOS – Nº 371/12 - 11/10/2012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</si>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</sst>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1">
      <selection activeCell="C62" sqref="C6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00390625" style="0" customWidth="1"/>
    <col min="9" max="9" width="17.28125" style="0" customWidth="1"/>
  </cols>
  <sheetData>
    <row r="1" ht="72.75" customHeight="1"/>
    <row r="2" spans="1:9" ht="38.25" customHeight="1">
      <c r="A2" s="32" t="s">
        <v>35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34</v>
      </c>
      <c r="C10" s="26">
        <v>6517158</v>
      </c>
      <c r="D10" s="29">
        <f>SUM(D11:D16)</f>
        <v>6517158</v>
      </c>
      <c r="E10" s="25">
        <f>(D10*100)/C10</f>
        <v>100</v>
      </c>
      <c r="F10" s="23">
        <v>0.3833</v>
      </c>
      <c r="G10" s="23">
        <v>0.387</v>
      </c>
      <c r="H10" s="21">
        <f>(G10*100)/F10-100</f>
        <v>0.9653013305505027</v>
      </c>
      <c r="I10" s="6">
        <f>FLOOR(G10,0.00001)*D10</f>
        <v>2522140.146</v>
      </c>
    </row>
    <row r="11" spans="1:9" ht="13.5">
      <c r="A11" s="5"/>
      <c r="B11" s="18"/>
      <c r="C11" s="28" t="s">
        <v>27</v>
      </c>
      <c r="D11" s="26">
        <v>1737500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26</v>
      </c>
      <c r="D12" s="26">
        <v>168500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23</v>
      </c>
      <c r="D13" s="26">
        <v>2425000</v>
      </c>
      <c r="E13" s="22"/>
      <c r="F13" s="23"/>
      <c r="G13" s="24"/>
      <c r="H13" s="21"/>
      <c r="I13" s="6"/>
    </row>
    <row r="14" spans="1:9" ht="13.5">
      <c r="A14" s="5"/>
      <c r="B14" s="18"/>
      <c r="C14" s="28" t="s">
        <v>24</v>
      </c>
      <c r="D14" s="26">
        <v>75000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25</v>
      </c>
      <c r="D15" s="26">
        <v>1211158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32</v>
      </c>
      <c r="D16" s="26">
        <v>900000</v>
      </c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10"/>
      <c r="B18" s="12" t="s">
        <v>14</v>
      </c>
      <c r="C18" s="27">
        <f>SUM(C10:C17)</f>
        <v>6517158</v>
      </c>
      <c r="D18" s="30">
        <f>SUM(D10)</f>
        <v>6517158</v>
      </c>
      <c r="E18" s="19">
        <f>(D18*100)/C18</f>
        <v>100</v>
      </c>
      <c r="F18" s="15"/>
      <c r="G18" s="15"/>
      <c r="H18" s="11"/>
      <c r="I18" s="20">
        <f>SUM(I10)</f>
        <v>2522140.146</v>
      </c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34" t="s">
        <v>19</v>
      </c>
      <c r="B20" s="35"/>
      <c r="C20" s="35"/>
      <c r="D20" s="35"/>
      <c r="E20" s="35"/>
      <c r="F20" s="35"/>
      <c r="G20" s="35"/>
      <c r="H20" s="35"/>
      <c r="I20" s="36"/>
    </row>
    <row r="21" spans="1:9" ht="13.5">
      <c r="A21" s="8"/>
      <c r="B21" s="8"/>
      <c r="C21" s="8"/>
      <c r="D21" s="8"/>
      <c r="E21" s="8"/>
      <c r="F21" s="8"/>
      <c r="G21" s="8"/>
      <c r="H21" s="8"/>
      <c r="I21" s="9"/>
    </row>
    <row r="22" spans="1:9" ht="13.5">
      <c r="A22" s="5">
        <v>2</v>
      </c>
      <c r="B22" s="18" t="s">
        <v>29</v>
      </c>
      <c r="C22" s="26">
        <v>180000</v>
      </c>
      <c r="D22" s="29">
        <f>SUM(D23:D24)</f>
        <v>150000</v>
      </c>
      <c r="E22" s="25">
        <f>(D22*100)/C22</f>
        <v>83.33333333333333</v>
      </c>
      <c r="F22" s="23">
        <v>0.2817</v>
      </c>
      <c r="G22" s="23">
        <v>0.2817</v>
      </c>
      <c r="H22" s="21">
        <f>(G22*100)/F22-100</f>
        <v>0</v>
      </c>
      <c r="I22" s="6">
        <f>FLOOR(G22,0.00001)*D22</f>
        <v>42255</v>
      </c>
    </row>
    <row r="23" spans="1:9" ht="13.5">
      <c r="A23" s="5"/>
      <c r="B23" s="18"/>
      <c r="C23" s="28" t="s">
        <v>24</v>
      </c>
      <c r="D23" s="26">
        <v>150000</v>
      </c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3</v>
      </c>
      <c r="B26" s="18" t="s">
        <v>29</v>
      </c>
      <c r="C26" s="26">
        <v>205000</v>
      </c>
      <c r="D26" s="29">
        <f>SUM(D27:D28)</f>
        <v>0</v>
      </c>
      <c r="E26" s="25">
        <f>(D26*100)/C26</f>
        <v>0</v>
      </c>
      <c r="F26" s="23">
        <v>0.2817</v>
      </c>
      <c r="G26" s="23"/>
      <c r="H26" s="21"/>
      <c r="I26" s="6">
        <f>FLOOR(G26,0.00001)*D26</f>
        <v>0</v>
      </c>
    </row>
    <row r="27" spans="1:9" ht="13.5">
      <c r="A27" s="5"/>
      <c r="B27" s="18"/>
      <c r="C27" s="28" t="s">
        <v>22</v>
      </c>
      <c r="D27" s="26"/>
      <c r="E27" s="22"/>
      <c r="F27" s="23"/>
      <c r="G27" s="24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4</v>
      </c>
      <c r="B30" s="18" t="s">
        <v>29</v>
      </c>
      <c r="C30" s="26">
        <v>2500000</v>
      </c>
      <c r="D30" s="29">
        <f>SUM(D31:D33)</f>
        <v>1320000</v>
      </c>
      <c r="E30" s="25">
        <f>(D30*100)/C30</f>
        <v>52.8</v>
      </c>
      <c r="F30" s="23">
        <v>0.2817</v>
      </c>
      <c r="G30" s="23">
        <v>0.2817</v>
      </c>
      <c r="H30" s="21">
        <f>(G30*100)/F30-100</f>
        <v>0</v>
      </c>
      <c r="I30" s="6">
        <f>FLOOR(G30,0.00001)*D30</f>
        <v>371844</v>
      </c>
    </row>
    <row r="31" spans="1:9" ht="13.5">
      <c r="A31" s="5"/>
      <c r="B31" s="18"/>
      <c r="C31" s="28" t="s">
        <v>32</v>
      </c>
      <c r="D31" s="26">
        <v>1320000</v>
      </c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5</v>
      </c>
      <c r="B34" s="18" t="s">
        <v>28</v>
      </c>
      <c r="C34" s="26">
        <v>12421676</v>
      </c>
      <c r="D34" s="29">
        <f>SUM(D35:D41)</f>
        <v>8422500</v>
      </c>
      <c r="E34" s="25">
        <f>(D34*100)/C34</f>
        <v>67.80485982728901</v>
      </c>
      <c r="F34" s="23">
        <v>0.2817</v>
      </c>
      <c r="G34" s="23">
        <v>0.2817</v>
      </c>
      <c r="H34" s="21">
        <f>(G34*100)/F34-100</f>
        <v>0</v>
      </c>
      <c r="I34" s="6">
        <f>FLOOR(G34,0.00001)*D34</f>
        <v>2372618.25</v>
      </c>
    </row>
    <row r="35" spans="1:9" ht="13.5">
      <c r="A35" s="5"/>
      <c r="B35" s="18"/>
      <c r="C35" s="26" t="s">
        <v>27</v>
      </c>
      <c r="D35" s="29">
        <v>800000</v>
      </c>
      <c r="E35" s="25"/>
      <c r="F35" s="23"/>
      <c r="G35" s="23"/>
      <c r="H35" s="21"/>
      <c r="I35" s="6"/>
    </row>
    <row r="36" spans="1:9" ht="13.5">
      <c r="A36" s="5"/>
      <c r="B36" s="18"/>
      <c r="C36" s="26" t="s">
        <v>26</v>
      </c>
      <c r="D36" s="29">
        <v>500000</v>
      </c>
      <c r="E36" s="25"/>
      <c r="F36" s="23"/>
      <c r="G36" s="23"/>
      <c r="H36" s="21"/>
      <c r="I36" s="6"/>
    </row>
    <row r="37" spans="1:9" ht="13.5">
      <c r="A37" s="5"/>
      <c r="B37" s="18"/>
      <c r="C37" s="26" t="s">
        <v>23</v>
      </c>
      <c r="D37" s="29">
        <v>1000000</v>
      </c>
      <c r="E37" s="25"/>
      <c r="F37" s="23"/>
      <c r="G37" s="23"/>
      <c r="H37" s="21"/>
      <c r="I37" s="6"/>
    </row>
    <row r="38" spans="1:9" ht="13.5">
      <c r="A38" s="5"/>
      <c r="B38" s="18"/>
      <c r="C38" s="26" t="s">
        <v>25</v>
      </c>
      <c r="D38" s="29">
        <v>250000</v>
      </c>
      <c r="E38" s="25"/>
      <c r="F38" s="23"/>
      <c r="G38" s="23"/>
      <c r="H38" s="21"/>
      <c r="I38" s="6"/>
    </row>
    <row r="39" spans="1:9" ht="13.5">
      <c r="A39" s="5"/>
      <c r="B39" s="18"/>
      <c r="C39" s="28" t="s">
        <v>31</v>
      </c>
      <c r="D39" s="26">
        <v>150000</v>
      </c>
      <c r="E39" s="22"/>
      <c r="F39" s="23"/>
      <c r="G39" s="24"/>
      <c r="H39" s="21"/>
      <c r="I39" s="6"/>
    </row>
    <row r="40" spans="1:9" ht="13.5">
      <c r="A40" s="5"/>
      <c r="B40" s="18"/>
      <c r="C40" s="28" t="s">
        <v>36</v>
      </c>
      <c r="D40" s="26">
        <v>150000</v>
      </c>
      <c r="E40" s="22"/>
      <c r="F40" s="23"/>
      <c r="G40" s="24"/>
      <c r="H40" s="21"/>
      <c r="I40" s="6"/>
    </row>
    <row r="41" spans="1:9" ht="13.5">
      <c r="A41" s="5"/>
      <c r="B41" s="18"/>
      <c r="C41" s="28" t="s">
        <v>32</v>
      </c>
      <c r="D41" s="26">
        <v>5572500</v>
      </c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6</v>
      </c>
      <c r="B44" s="18" t="s">
        <v>33</v>
      </c>
      <c r="C44" s="26">
        <v>270000</v>
      </c>
      <c r="D44" s="29">
        <f>SUM(D45:D46)</f>
        <v>225000</v>
      </c>
      <c r="E44" s="25">
        <f>(D44*100)/C44</f>
        <v>83.33333333333333</v>
      </c>
      <c r="F44" s="23">
        <v>0.2817</v>
      </c>
      <c r="G44" s="23">
        <v>0.2817</v>
      </c>
      <c r="H44" s="21">
        <f>(G44*100)/F44-100</f>
        <v>0</v>
      </c>
      <c r="I44" s="6">
        <f>FLOOR(G44,0.00001)*D44</f>
        <v>63382.5</v>
      </c>
    </row>
    <row r="45" spans="1:9" ht="13.5">
      <c r="A45" s="5"/>
      <c r="B45" s="18"/>
      <c r="C45" s="28" t="s">
        <v>24</v>
      </c>
      <c r="D45" s="26">
        <v>225000</v>
      </c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5">
        <v>7</v>
      </c>
      <c r="B48" s="18" t="s">
        <v>21</v>
      </c>
      <c r="C48" s="26">
        <v>2716263</v>
      </c>
      <c r="D48" s="29">
        <f>SUM(D49:D50)</f>
        <v>0</v>
      </c>
      <c r="E48" s="25">
        <f>(D48*100)/C48</f>
        <v>0</v>
      </c>
      <c r="F48" s="23">
        <v>0.2817</v>
      </c>
      <c r="G48" s="23"/>
      <c r="H48" s="21">
        <f>(G48*100)/F48-100</f>
        <v>-100</v>
      </c>
      <c r="I48" s="6">
        <f>FLOOR(G48,0.00001)*D48</f>
        <v>0</v>
      </c>
    </row>
    <row r="49" spans="1:9" ht="13.5">
      <c r="A49" s="5"/>
      <c r="B49" s="18"/>
      <c r="C49" s="28" t="s">
        <v>30</v>
      </c>
      <c r="D49" s="26"/>
      <c r="E49" s="22"/>
      <c r="F49" s="23"/>
      <c r="G49" s="24"/>
      <c r="H49" s="21"/>
      <c r="I49" s="6"/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10"/>
      <c r="B51" s="12" t="s">
        <v>14</v>
      </c>
      <c r="C51" s="27">
        <f>SUM(C22:C50)</f>
        <v>18292939</v>
      </c>
      <c r="D51" s="30">
        <f>SUM(D48,D44,D34,D30,D26,D22)</f>
        <v>10117500</v>
      </c>
      <c r="E51" s="19">
        <f>(D51*100)/C51</f>
        <v>55.30822575858368</v>
      </c>
      <c r="F51" s="15"/>
      <c r="G51" s="15"/>
      <c r="H51" s="11"/>
      <c r="I51" s="20">
        <f>SUM(I22:I50)</f>
        <v>2850099.75</v>
      </c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13"/>
      <c r="B53" s="12" t="s">
        <v>12</v>
      </c>
      <c r="C53" s="27">
        <f>SUM(C51,C18)</f>
        <v>24810097</v>
      </c>
      <c r="D53" s="27">
        <f>SUM(D18,D51)</f>
        <v>16634658</v>
      </c>
      <c r="E53" s="19">
        <f>(D53*100)/C53</f>
        <v>67.04793616889124</v>
      </c>
      <c r="F53" s="14"/>
      <c r="G53" s="14"/>
      <c r="H53" s="14"/>
      <c r="I53" s="31">
        <f>SUM(I51,I18)</f>
        <v>5372239.896</v>
      </c>
    </row>
  </sheetData>
  <sheetProtection/>
  <mergeCells count="3">
    <mergeCell ref="A2:I2"/>
    <mergeCell ref="A8:I8"/>
    <mergeCell ref="A20:I2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2012-10-09T13:39:14Z</cp:lastPrinted>
  <dcterms:created xsi:type="dcterms:W3CDTF">2005-05-09T20:19:33Z</dcterms:created>
  <dcterms:modified xsi:type="dcterms:W3CDTF">2012-10-11T15:24:27Z</dcterms:modified>
  <cp:category/>
  <cp:version/>
  <cp:contentType/>
  <cp:contentStatus/>
</cp:coreProperties>
</file>