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6 MILHO VEP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<sst xmlns="http://schemas.openxmlformats.org/spreadsheetml/2006/main" count="61" uniqueCount="38">
  <si>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</si>
  <si>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</si>
  <si>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</si>
  <si>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</si>
  <si>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</si>
  <si>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</si>
  <si>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</si>
  <si>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</si>
  <si>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</si>
  <si>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</si>
  <si>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</si>
  <si>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</si>
  <si>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</si>
  <si>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</si>
  <si>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</si>
  <si>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</si>
  <si>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</si>
  <si>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</si>
  <si>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</si>
  <si>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</si>
  <si>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</si>
  <si>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</si>
  <si>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Retirado </t>
  </si>
  <si>
    <t>BMR</t>
  </si>
  <si>
    <t>BBSB</t>
  </si>
  <si>
    <t>BHCP</t>
  </si>
  <si>
    <t>Sapezal</t>
  </si>
  <si>
    <t>BNM</t>
  </si>
  <si>
    <t>Bom Jesus de Goias</t>
  </si>
  <si>
    <t>BBM UB</t>
  </si>
  <si>
    <t>BBM CE</t>
  </si>
  <si>
    <t>BMCG</t>
  </si>
  <si>
    <t>Itanhanga</t>
  </si>
  <si>
    <t>Tapurah</t>
  </si>
  <si>
    <t xml:space="preserve">        AVISO DE VEP DE MILHO EM GRÃOS – Nº 366/12 - 04/10/2012</t>
  </si>
  <si>
    <t>Ipiranga do Norte</t>
  </si>
  <si>
    <t>BBM SP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</si>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</sst>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3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8.7109375" style="0" customWidth="1"/>
  </cols>
  <sheetData>
    <row r="1" ht="72.75" customHeight="1"/>
    <row r="2" spans="1:9" ht="38.25" customHeight="1">
      <c r="A2" s="32" t="s">
        <v>34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28</v>
      </c>
      <c r="C10" s="26">
        <v>3000000</v>
      </c>
      <c r="D10" s="29">
        <f>SUM(D11:D16)</f>
        <v>2964500</v>
      </c>
      <c r="E10" s="25">
        <f>(D10*100)/C10</f>
        <v>98.81666666666666</v>
      </c>
      <c r="F10" s="23">
        <v>0.3633</v>
      </c>
      <c r="G10" s="23">
        <v>0.403</v>
      </c>
      <c r="H10" s="21">
        <f>(G10*100)/F10-100</f>
        <v>10.927608037434638</v>
      </c>
      <c r="I10" s="6">
        <f>FLOOR(G10,0.00001)*D10</f>
        <v>1194693.5</v>
      </c>
    </row>
    <row r="11" spans="1:9" ht="13.5">
      <c r="A11" s="5"/>
      <c r="B11" s="18"/>
      <c r="C11" s="28" t="s">
        <v>31</v>
      </c>
      <c r="D11" s="26">
        <v>50000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27</v>
      </c>
      <c r="D12" s="26">
        <v>402000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23</v>
      </c>
      <c r="D13" s="26">
        <v>1650000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24</v>
      </c>
      <c r="D14" s="26">
        <v>450000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25</v>
      </c>
      <c r="D15" s="26">
        <v>262500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29</v>
      </c>
      <c r="D16" s="26">
        <v>150000</v>
      </c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SUM(C10:C17)</f>
        <v>3000000</v>
      </c>
      <c r="D18" s="30">
        <f>SUM(D10)</f>
        <v>2964500</v>
      </c>
      <c r="E18" s="19">
        <f>(D18*100)/C18</f>
        <v>98.81666666666666</v>
      </c>
      <c r="F18" s="15"/>
      <c r="G18" s="15"/>
      <c r="H18" s="11"/>
      <c r="I18" s="20">
        <f>SUM(I10)</f>
        <v>1194693.5</v>
      </c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34" t="s">
        <v>19</v>
      </c>
      <c r="B20" s="35"/>
      <c r="C20" s="35"/>
      <c r="D20" s="35"/>
      <c r="E20" s="35"/>
      <c r="F20" s="35"/>
      <c r="G20" s="35"/>
      <c r="H20" s="35"/>
      <c r="I20" s="36"/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5">
        <v>2</v>
      </c>
      <c r="B22" s="18" t="s">
        <v>35</v>
      </c>
      <c r="C22" s="26">
        <v>1928703</v>
      </c>
      <c r="D22" s="29">
        <f>SUM(D23:D24)</f>
        <v>1012500</v>
      </c>
      <c r="E22" s="25">
        <f>(D22*100)/C22</f>
        <v>52.49641857766592</v>
      </c>
      <c r="F22" s="23">
        <v>0.275</v>
      </c>
      <c r="G22" s="23">
        <v>0.275</v>
      </c>
      <c r="H22" s="21">
        <f>(G22*100)/F22-100</f>
        <v>0</v>
      </c>
      <c r="I22" s="6">
        <f>FLOOR(G22,0.00001)*D22</f>
        <v>278437.5</v>
      </c>
    </row>
    <row r="23" spans="1:9" ht="13.5">
      <c r="A23" s="5"/>
      <c r="B23" s="18"/>
      <c r="C23" s="28" t="s">
        <v>31</v>
      </c>
      <c r="D23" s="26">
        <v>637500</v>
      </c>
      <c r="E23" s="22"/>
      <c r="F23" s="23"/>
      <c r="G23" s="24"/>
      <c r="H23" s="21"/>
      <c r="I23" s="6"/>
    </row>
    <row r="24" spans="1:9" ht="13.5">
      <c r="A24" s="5"/>
      <c r="B24" s="18"/>
      <c r="C24" s="28" t="s">
        <v>23</v>
      </c>
      <c r="D24" s="26">
        <v>375000</v>
      </c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3</v>
      </c>
      <c r="B26" s="18" t="s">
        <v>32</v>
      </c>
      <c r="C26" s="26">
        <v>714382</v>
      </c>
      <c r="D26" s="29">
        <f>SUM(D27:D28)</f>
        <v>0</v>
      </c>
      <c r="E26" s="25">
        <f>(D26*100)/C26</f>
        <v>0</v>
      </c>
      <c r="F26" s="23">
        <v>0.275</v>
      </c>
      <c r="G26" s="23"/>
      <c r="H26" s="21">
        <f>(G26*100)/F26-100</f>
        <v>-100</v>
      </c>
      <c r="I26" s="6">
        <f>FLOOR(G26,0.00001)*D26</f>
        <v>0</v>
      </c>
    </row>
    <row r="27" spans="1:9" ht="13.5">
      <c r="A27" s="5"/>
      <c r="B27" s="18"/>
      <c r="C27" s="28" t="s">
        <v>22</v>
      </c>
      <c r="D27" s="26"/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4</v>
      </c>
      <c r="B30" s="18" t="s">
        <v>32</v>
      </c>
      <c r="C30" s="26">
        <v>4286886</v>
      </c>
      <c r="D30" s="29">
        <f>SUM(D31:D35)</f>
        <v>4275500</v>
      </c>
      <c r="E30" s="25">
        <f>(D30*100)/C30</f>
        <v>99.734399281903</v>
      </c>
      <c r="F30" s="23">
        <v>0.275</v>
      </c>
      <c r="G30" s="23">
        <v>0.277</v>
      </c>
      <c r="H30" s="21">
        <f>(G30*100)/F30-100</f>
        <v>0.7272727272727337</v>
      </c>
      <c r="I30" s="6">
        <f>FLOOR(G30,0.00001)*D30</f>
        <v>1184313.5</v>
      </c>
    </row>
    <row r="31" spans="1:9" ht="13.5">
      <c r="A31" s="5"/>
      <c r="B31" s="18"/>
      <c r="C31" s="28" t="s">
        <v>30</v>
      </c>
      <c r="D31" s="26">
        <v>1000000</v>
      </c>
      <c r="E31" s="22"/>
      <c r="F31" s="23"/>
      <c r="G31" s="24"/>
      <c r="H31" s="21"/>
      <c r="I31" s="6"/>
    </row>
    <row r="32" spans="1:9" ht="13.5">
      <c r="A32" s="5"/>
      <c r="B32" s="18"/>
      <c r="C32" s="28" t="s">
        <v>29</v>
      </c>
      <c r="D32" s="26">
        <v>2800000</v>
      </c>
      <c r="E32" s="22"/>
      <c r="F32" s="23"/>
      <c r="G32" s="24"/>
      <c r="H32" s="21"/>
      <c r="I32" s="6"/>
    </row>
    <row r="33" spans="1:9" ht="13.5">
      <c r="A33" s="5"/>
      <c r="B33" s="18"/>
      <c r="C33" s="28" t="s">
        <v>23</v>
      </c>
      <c r="D33" s="26">
        <v>437500</v>
      </c>
      <c r="E33" s="22"/>
      <c r="F33" s="23"/>
      <c r="G33" s="24"/>
      <c r="H33" s="21"/>
      <c r="I33" s="6"/>
    </row>
    <row r="34" spans="1:9" ht="13.5">
      <c r="A34" s="5"/>
      <c r="B34" s="18"/>
      <c r="C34" s="28" t="s">
        <v>36</v>
      </c>
      <c r="D34" s="26">
        <v>38000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5</v>
      </c>
      <c r="B36" s="18" t="s">
        <v>32</v>
      </c>
      <c r="C36" s="26">
        <v>3830000</v>
      </c>
      <c r="D36" s="29">
        <f>SUM(D37:D38)</f>
        <v>0</v>
      </c>
      <c r="E36" s="25">
        <f>(D36*100)/C36</f>
        <v>0</v>
      </c>
      <c r="F36" s="23">
        <v>0.2734</v>
      </c>
      <c r="G36" s="23"/>
      <c r="H36" s="21">
        <f>(G36*100)/F36-100</f>
        <v>-100</v>
      </c>
      <c r="I36" s="6">
        <f>FLOOR(G36,0.00001)*D36</f>
        <v>0</v>
      </c>
    </row>
    <row r="37" spans="1:9" ht="13.5">
      <c r="A37" s="5"/>
      <c r="B37" s="18"/>
      <c r="C37" s="28" t="s">
        <v>22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6</v>
      </c>
      <c r="B40" s="18" t="s">
        <v>26</v>
      </c>
      <c r="C40" s="26">
        <v>15610</v>
      </c>
      <c r="D40" s="29">
        <f>SUM(D41:D42)</f>
        <v>0</v>
      </c>
      <c r="E40" s="25">
        <f>(D40*100)/C40</f>
        <v>0</v>
      </c>
      <c r="F40" s="23">
        <v>0.275</v>
      </c>
      <c r="G40" s="23"/>
      <c r="H40" s="21">
        <f>(G40*100)/F40-100</f>
        <v>-100</v>
      </c>
      <c r="I40" s="6">
        <f>FLOOR(G40,0.00001)*D40</f>
        <v>0</v>
      </c>
    </row>
    <row r="41" spans="1:9" ht="13.5">
      <c r="A41" s="5"/>
      <c r="B41" s="18"/>
      <c r="C41" s="28" t="s">
        <v>27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7</v>
      </c>
      <c r="B44" s="18" t="s">
        <v>21</v>
      </c>
      <c r="C44" s="26">
        <v>2187000</v>
      </c>
      <c r="D44" s="29">
        <f>SUM(D45:D46)</f>
        <v>2187000</v>
      </c>
      <c r="E44" s="25">
        <f>(D44*100)/C44</f>
        <v>100</v>
      </c>
      <c r="F44" s="23">
        <v>0.275</v>
      </c>
      <c r="G44" s="23">
        <v>0.2785</v>
      </c>
      <c r="H44" s="21">
        <f>(G44*100)/F44-100</f>
        <v>1.2727272727272663</v>
      </c>
      <c r="I44" s="6">
        <f>FLOOR(G44,0.00001)*D44</f>
        <v>609079.5</v>
      </c>
    </row>
    <row r="45" spans="1:9" ht="13.5">
      <c r="A45" s="5"/>
      <c r="B45" s="18"/>
      <c r="C45" s="28" t="s">
        <v>37</v>
      </c>
      <c r="D45" s="26">
        <v>1000000</v>
      </c>
      <c r="E45" s="22"/>
      <c r="F45" s="23"/>
      <c r="G45" s="24"/>
      <c r="H45" s="21"/>
      <c r="I45" s="6"/>
    </row>
    <row r="46" spans="1:9" ht="13.5">
      <c r="A46" s="5"/>
      <c r="B46" s="18"/>
      <c r="C46" s="28" t="s">
        <v>24</v>
      </c>
      <c r="D46" s="26">
        <v>1187000</v>
      </c>
      <c r="E46" s="22"/>
      <c r="F46" s="23"/>
      <c r="G46" s="24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5">
        <v>8</v>
      </c>
      <c r="B48" s="18" t="s">
        <v>21</v>
      </c>
      <c r="C48" s="26">
        <v>41455</v>
      </c>
      <c r="D48" s="26"/>
      <c r="E48" s="25">
        <f>(D48*100)/C48</f>
        <v>0</v>
      </c>
      <c r="F48" s="23">
        <v>0.275</v>
      </c>
      <c r="G48" s="24"/>
      <c r="H48" s="21">
        <f>(G48*100)/F48-100</f>
        <v>-100</v>
      </c>
      <c r="I48" s="6">
        <f>FLOOR(G48,0.00001)*D48</f>
        <v>0</v>
      </c>
    </row>
    <row r="49" spans="1:9" ht="13.5">
      <c r="A49" s="5"/>
      <c r="B49" s="18"/>
      <c r="C49" s="28" t="s">
        <v>22</v>
      </c>
      <c r="D49" s="26"/>
      <c r="E49" s="22"/>
      <c r="F49" s="23"/>
      <c r="G49" s="24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5">
        <v>9</v>
      </c>
      <c r="B51" s="18" t="s">
        <v>21</v>
      </c>
      <c r="C51" s="28">
        <v>94682</v>
      </c>
      <c r="D51" s="26"/>
      <c r="E51" s="25">
        <f>(D51*100)/C51</f>
        <v>0</v>
      </c>
      <c r="F51" s="23">
        <v>0.275</v>
      </c>
      <c r="G51" s="24"/>
      <c r="H51" s="21">
        <f>(G51*100)/F51-100</f>
        <v>-100</v>
      </c>
      <c r="I51" s="6">
        <f>FLOOR(G51,0.00001)*D51</f>
        <v>0</v>
      </c>
    </row>
    <row r="52" spans="1:9" ht="13.5">
      <c r="A52" s="5"/>
      <c r="B52" s="18"/>
      <c r="C52" s="28" t="s">
        <v>22</v>
      </c>
      <c r="D52" s="26"/>
      <c r="E52" s="22"/>
      <c r="F52" s="23"/>
      <c r="G52" s="24"/>
      <c r="H52" s="21"/>
      <c r="I52" s="6"/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5">
        <v>10</v>
      </c>
      <c r="B54" s="18" t="s">
        <v>21</v>
      </c>
      <c r="C54" s="28">
        <v>8445</v>
      </c>
      <c r="D54" s="26"/>
      <c r="E54" s="25">
        <f>(D54*100)/C54</f>
        <v>0</v>
      </c>
      <c r="F54" s="23">
        <v>0.275</v>
      </c>
      <c r="G54" s="24"/>
      <c r="H54" s="21">
        <f>(G54*100)/F54-100</f>
        <v>-100</v>
      </c>
      <c r="I54" s="6">
        <f>FLOOR(G54,0.00001)*D54</f>
        <v>0</v>
      </c>
    </row>
    <row r="55" spans="1:9" ht="13.5">
      <c r="A55" s="5"/>
      <c r="B55" s="18"/>
      <c r="C55" s="28" t="s">
        <v>22</v>
      </c>
      <c r="D55" s="26"/>
      <c r="E55" s="22"/>
      <c r="F55" s="23"/>
      <c r="G55" s="24"/>
      <c r="H55" s="21"/>
      <c r="I55" s="6"/>
    </row>
    <row r="56" spans="1:9" ht="13.5">
      <c r="A56" s="5"/>
      <c r="B56" s="18"/>
      <c r="C56" s="28"/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11</v>
      </c>
      <c r="B58" s="18" t="s">
        <v>33</v>
      </c>
      <c r="C58" s="28">
        <v>2726020</v>
      </c>
      <c r="D58" s="26">
        <f>SUM(D59:D60)</f>
        <v>1525000</v>
      </c>
      <c r="E58" s="25">
        <f>(D58*100)/C58</f>
        <v>55.942362858673086</v>
      </c>
      <c r="F58" s="23">
        <v>0.275</v>
      </c>
      <c r="G58" s="24">
        <v>0.302</v>
      </c>
      <c r="H58" s="21">
        <f>(G58*100)/F58-100</f>
        <v>9.818181818181813</v>
      </c>
      <c r="I58" s="6">
        <f>FLOOR(G58,0.00001)*D58</f>
        <v>460550.00000000006</v>
      </c>
    </row>
    <row r="59" spans="1:9" ht="13.5">
      <c r="A59" s="5"/>
      <c r="B59" s="18"/>
      <c r="C59" s="28" t="s">
        <v>24</v>
      </c>
      <c r="D59" s="26">
        <v>525000</v>
      </c>
      <c r="E59" s="22"/>
      <c r="F59" s="23"/>
      <c r="G59" s="24"/>
      <c r="H59" s="21"/>
      <c r="I59" s="6"/>
    </row>
    <row r="60" spans="1:9" ht="13.5">
      <c r="A60" s="5"/>
      <c r="B60" s="18"/>
      <c r="C60" s="28" t="s">
        <v>23</v>
      </c>
      <c r="D60" s="26">
        <v>1000000</v>
      </c>
      <c r="E60" s="22"/>
      <c r="F60" s="23"/>
      <c r="G60" s="24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10"/>
      <c r="B62" s="12" t="s">
        <v>14</v>
      </c>
      <c r="C62" s="27">
        <f>SUM(C22:C61)</f>
        <v>15833183</v>
      </c>
      <c r="D62" s="30">
        <f>SUM(D58,D48,D44,D40,D36,D30,D26,D22)</f>
        <v>9000000</v>
      </c>
      <c r="E62" s="19">
        <f>(D62*100)/C62</f>
        <v>56.84264496911329</v>
      </c>
      <c r="F62" s="15"/>
      <c r="G62" s="15"/>
      <c r="H62" s="11"/>
      <c r="I62" s="20">
        <f>SUM(I22:I61)</f>
        <v>2532380.5</v>
      </c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13"/>
      <c r="B64" s="12" t="s">
        <v>12</v>
      </c>
      <c r="C64" s="27">
        <f>SUM(C62,C18)</f>
        <v>18833183</v>
      </c>
      <c r="D64" s="27">
        <f>SUM(D18,D62)</f>
        <v>11964500</v>
      </c>
      <c r="E64" s="19">
        <f>(D64*100)/C64</f>
        <v>63.52882569027233</v>
      </c>
      <c r="F64" s="14"/>
      <c r="G64" s="14"/>
      <c r="H64" s="14"/>
      <c r="I64" s="31">
        <f>SUM(I62,I18)</f>
        <v>3727074</v>
      </c>
    </row>
  </sheetData>
  <sheetProtection/>
  <mergeCells count="3">
    <mergeCell ref="A2:I2"/>
    <mergeCell ref="A8:I8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2012-10-04T19:29:10Z</dcterms:modified>
  <cp:category/>
  <cp:version/>
  <cp:contentType/>
  <cp:contentStatus/>
</cp:coreProperties>
</file>