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4 MILHO VEP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<sst xmlns="http://schemas.openxmlformats.org/spreadsheetml/2006/main" count="53" uniqueCount="35">
  <si>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</si>
  <si>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</si>
  <si>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</si>
  <si>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</si>
  <si>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</si>
  <si>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</si>
  <si>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</si>
  <si>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</si>
  <si>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</si>
  <si>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</si>
  <si>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</si>
  <si>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</si>
  <si>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</si>
  <si>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</si>
  <si>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</si>
  <si>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</si>
  <si>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</si>
  <si>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</si>
  <si>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</si>
  <si>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</si>
  <si>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</si>
  <si>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</si>
  <si>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Retirado </t>
  </si>
  <si>
    <t>BMR</t>
  </si>
  <si>
    <t>BBSB</t>
  </si>
  <si>
    <t>BHCP</t>
  </si>
  <si>
    <t>Sapezal</t>
  </si>
  <si>
    <t>BNM</t>
  </si>
  <si>
    <t>Bom Jesus de Goias</t>
  </si>
  <si>
    <t>BBM UB</t>
  </si>
  <si>
    <t>BBM CE</t>
  </si>
  <si>
    <t xml:space="preserve">        AVISO DE VEP DE MILHO EM GRÃOS – Nº 354/12 - 27/09/2012</t>
  </si>
  <si>
    <t>BMCG</t>
  </si>
  <si>
    <t>Itanhanga</t>
  </si>
  <si>
    <t>Tapurah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</si>
</sst>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39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00390625" style="0" customWidth="1"/>
    <col min="9" max="9" width="18.7109375" style="0" customWidth="1"/>
  </cols>
  <sheetData>
    <row r="1" ht="72.75" customHeight="1"/>
    <row r="2" spans="1:9" ht="38.25" customHeight="1">
      <c r="A2" s="32" t="s">
        <v>31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28</v>
      </c>
      <c r="C10" s="26">
        <v>7648920</v>
      </c>
      <c r="D10" s="29">
        <f>SUM(D11:D16)</f>
        <v>7648920</v>
      </c>
      <c r="E10" s="25">
        <f>(D10*100)/C10</f>
        <v>100</v>
      </c>
      <c r="F10" s="23">
        <v>0.385</v>
      </c>
      <c r="G10" s="23">
        <v>0.406</v>
      </c>
      <c r="H10" s="21">
        <f>(G10*100)/F10-100</f>
        <v>5.454545454545453</v>
      </c>
      <c r="I10" s="6">
        <f>FLOOR(G10,0.00001)*D10</f>
        <v>3105461.52</v>
      </c>
    </row>
    <row r="11" spans="1:9" ht="13.5">
      <c r="A11" s="5"/>
      <c r="B11" s="18"/>
      <c r="C11" s="28" t="s">
        <v>32</v>
      </c>
      <c r="D11" s="26">
        <v>1100000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27</v>
      </c>
      <c r="D12" s="26">
        <v>501500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23</v>
      </c>
      <c r="D13" s="26">
        <v>3312500</v>
      </c>
      <c r="E13" s="22"/>
      <c r="F13" s="23"/>
      <c r="G13" s="24"/>
      <c r="H13" s="21"/>
      <c r="I13" s="6"/>
    </row>
    <row r="14" spans="1:9" ht="13.5">
      <c r="A14" s="5"/>
      <c r="B14" s="18"/>
      <c r="C14" s="28" t="s">
        <v>24</v>
      </c>
      <c r="D14" s="26">
        <v>304000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25</v>
      </c>
      <c r="D15" s="26">
        <v>2093420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29</v>
      </c>
      <c r="D16" s="26">
        <v>337500</v>
      </c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SUM(C10:C17)</f>
        <v>7648920</v>
      </c>
      <c r="D18" s="30">
        <f>SUM(D10)</f>
        <v>7648920</v>
      </c>
      <c r="E18" s="19">
        <f>(D18*100)/C18</f>
        <v>100</v>
      </c>
      <c r="F18" s="15"/>
      <c r="G18" s="15"/>
      <c r="H18" s="11"/>
      <c r="I18" s="20">
        <f>SUM(I10)</f>
        <v>3105461.52</v>
      </c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34" t="s">
        <v>19</v>
      </c>
      <c r="B20" s="35"/>
      <c r="C20" s="35"/>
      <c r="D20" s="35"/>
      <c r="E20" s="35"/>
      <c r="F20" s="35"/>
      <c r="G20" s="35"/>
      <c r="H20" s="35"/>
      <c r="I20" s="36"/>
    </row>
    <row r="21" spans="1:9" ht="13.5">
      <c r="A21" s="8"/>
      <c r="B21" s="8"/>
      <c r="C21" s="8"/>
      <c r="D21" s="8"/>
      <c r="E21" s="8"/>
      <c r="F21" s="8"/>
      <c r="G21" s="8"/>
      <c r="H21" s="8"/>
      <c r="I21" s="9"/>
    </row>
    <row r="22" spans="1:9" ht="13.5">
      <c r="A22" s="5">
        <v>2</v>
      </c>
      <c r="B22" s="18" t="s">
        <v>33</v>
      </c>
      <c r="C22" s="26">
        <v>714382</v>
      </c>
      <c r="D22" s="29">
        <f>SUM(D23:D23)</f>
        <v>0</v>
      </c>
      <c r="E22" s="25">
        <f>(D22*100)/C22</f>
        <v>0</v>
      </c>
      <c r="F22" s="23">
        <v>0.2734</v>
      </c>
      <c r="G22" s="23"/>
      <c r="H22" s="21">
        <f>(G22*100)/F22-100</f>
        <v>-100</v>
      </c>
      <c r="I22" s="6">
        <f>FLOOR(G22,0.00001)*D22</f>
        <v>0</v>
      </c>
    </row>
    <row r="23" spans="1:9" ht="13.5">
      <c r="A23" s="5"/>
      <c r="B23" s="18"/>
      <c r="C23" s="28" t="s">
        <v>22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3</v>
      </c>
      <c r="B25" s="18" t="s">
        <v>33</v>
      </c>
      <c r="C25" s="26">
        <v>3830000</v>
      </c>
      <c r="D25" s="29">
        <f>SUM(D26:D27)</f>
        <v>0</v>
      </c>
      <c r="E25" s="25">
        <f>(D25*100)/C25</f>
        <v>0</v>
      </c>
      <c r="F25" s="23">
        <v>0.2734</v>
      </c>
      <c r="G25" s="23"/>
      <c r="H25" s="21">
        <f>(G25*100)/F25-100</f>
        <v>-100</v>
      </c>
      <c r="I25" s="6">
        <f>FLOOR(G25,0.00001)*D25</f>
        <v>0</v>
      </c>
    </row>
    <row r="26" spans="1:9" ht="13.5">
      <c r="A26" s="5"/>
      <c r="B26" s="18"/>
      <c r="C26" s="28" t="s">
        <v>22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4</v>
      </c>
      <c r="B29" s="18" t="s">
        <v>26</v>
      </c>
      <c r="C29" s="26">
        <v>15610</v>
      </c>
      <c r="D29" s="29">
        <f>SUM(D30:D31)</f>
        <v>0</v>
      </c>
      <c r="E29" s="25">
        <f>(D29*100)/C29</f>
        <v>0</v>
      </c>
      <c r="F29" s="23">
        <v>0.2734</v>
      </c>
      <c r="G29" s="23"/>
      <c r="H29" s="21">
        <f>(G29*100)/F29-100</f>
        <v>-100</v>
      </c>
      <c r="I29" s="6">
        <f>FLOOR(G29,0.00001)*D29</f>
        <v>0</v>
      </c>
    </row>
    <row r="30" spans="1:9" ht="13.5">
      <c r="A30" s="5"/>
      <c r="B30" s="18"/>
      <c r="C30" s="28" t="s">
        <v>22</v>
      </c>
      <c r="D30" s="26"/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5</v>
      </c>
      <c r="B32" s="18" t="s">
        <v>26</v>
      </c>
      <c r="C32" s="26">
        <v>5120000</v>
      </c>
      <c r="D32" s="29">
        <f>SUM(D33:D34)</f>
        <v>2915000</v>
      </c>
      <c r="E32" s="25">
        <f>(D32*100)/C32</f>
        <v>56.93359375</v>
      </c>
      <c r="F32" s="23">
        <v>0.2734</v>
      </c>
      <c r="G32" s="23">
        <v>0.2734</v>
      </c>
      <c r="H32" s="21">
        <f>(G32*100)/F32-100</f>
        <v>0</v>
      </c>
      <c r="I32" s="6">
        <f>FLOOR(G32,0.00001)*D32</f>
        <v>796961.0000000001</v>
      </c>
    </row>
    <row r="33" spans="1:9" ht="13.5">
      <c r="A33" s="5"/>
      <c r="B33" s="18"/>
      <c r="C33" s="28" t="s">
        <v>24</v>
      </c>
      <c r="D33" s="26">
        <v>200000</v>
      </c>
      <c r="E33" s="22"/>
      <c r="F33" s="23"/>
      <c r="G33" s="24"/>
      <c r="H33" s="21"/>
      <c r="I33" s="6"/>
    </row>
    <row r="34" spans="1:9" ht="13.5">
      <c r="A34" s="5"/>
      <c r="B34" s="18"/>
      <c r="C34" s="28" t="s">
        <v>30</v>
      </c>
      <c r="D34" s="26">
        <v>2715000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6</v>
      </c>
      <c r="B36" s="18" t="s">
        <v>21</v>
      </c>
      <c r="C36" s="26">
        <v>961455</v>
      </c>
      <c r="D36" s="29">
        <f>SUM(D37:D38)</f>
        <v>920000</v>
      </c>
      <c r="E36" s="25">
        <f>(D36*100)/C36</f>
        <v>95.68830574493866</v>
      </c>
      <c r="F36" s="23">
        <v>0.2734</v>
      </c>
      <c r="G36" s="23">
        <v>0.274</v>
      </c>
      <c r="H36" s="21">
        <f>(G36*100)/F36-100</f>
        <v>0.21945866861742047</v>
      </c>
      <c r="I36" s="6">
        <f>FLOOR(G36,0.00001)*D36</f>
        <v>252080.00000000003</v>
      </c>
    </row>
    <row r="37" spans="1:9" ht="13.5">
      <c r="A37" s="5"/>
      <c r="B37" s="18"/>
      <c r="C37" s="28" t="s">
        <v>27</v>
      </c>
      <c r="D37" s="26">
        <v>920000</v>
      </c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7</v>
      </c>
      <c r="B40" s="18" t="s">
        <v>21</v>
      </c>
      <c r="C40" s="26">
        <v>1994682</v>
      </c>
      <c r="D40" s="29">
        <f>SUM(D41:D42)</f>
        <v>1900000</v>
      </c>
      <c r="E40" s="25">
        <f>(D40*100)/C40</f>
        <v>95.25327846744494</v>
      </c>
      <c r="F40" s="23">
        <v>0.2734</v>
      </c>
      <c r="G40" s="23">
        <v>0.2734</v>
      </c>
      <c r="H40" s="21">
        <f>(G40*100)/F40-100</f>
        <v>0</v>
      </c>
      <c r="I40" s="6">
        <f>FLOOR(G40,0.00001)*D40</f>
        <v>519460.00000000006</v>
      </c>
    </row>
    <row r="41" spans="1:9" ht="13.5">
      <c r="A41" s="5"/>
      <c r="B41" s="18"/>
      <c r="C41" s="28" t="s">
        <v>27</v>
      </c>
      <c r="D41" s="26">
        <v>400000</v>
      </c>
      <c r="E41" s="22"/>
      <c r="F41" s="23"/>
      <c r="G41" s="24"/>
      <c r="H41" s="21"/>
      <c r="I41" s="6"/>
    </row>
    <row r="42" spans="1:9" ht="13.5">
      <c r="A42" s="5"/>
      <c r="B42" s="18"/>
      <c r="C42" s="28" t="s">
        <v>23</v>
      </c>
      <c r="D42" s="26">
        <v>1500000</v>
      </c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5">
        <v>8</v>
      </c>
      <c r="B44" s="18" t="s">
        <v>21</v>
      </c>
      <c r="C44" s="26">
        <v>8445</v>
      </c>
      <c r="D44" s="26"/>
      <c r="E44" s="25">
        <f>(D44*100)/C44</f>
        <v>0</v>
      </c>
      <c r="F44" s="23">
        <v>0.2734</v>
      </c>
      <c r="G44" s="24"/>
      <c r="H44" s="21">
        <f>(G44*100)/F44-100</f>
        <v>-100</v>
      </c>
      <c r="I44" s="6">
        <f>FLOOR(G44,0.00001)*D44</f>
        <v>0</v>
      </c>
    </row>
    <row r="45" spans="1:9" ht="13.5">
      <c r="A45" s="5"/>
      <c r="B45" s="18"/>
      <c r="C45" s="28" t="s">
        <v>22</v>
      </c>
      <c r="D45" s="26"/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5">
        <v>9</v>
      </c>
      <c r="B47" s="18" t="s">
        <v>34</v>
      </c>
      <c r="C47" s="28">
        <v>2726020</v>
      </c>
      <c r="D47" s="26"/>
      <c r="E47" s="25">
        <f>(D47*100)/C47</f>
        <v>0</v>
      </c>
      <c r="F47" s="23">
        <v>0.2734</v>
      </c>
      <c r="G47" s="24"/>
      <c r="H47" s="21">
        <f>(G47*100)/F47-100</f>
        <v>-100</v>
      </c>
      <c r="I47" s="6">
        <f>FLOOR(G47,0.00001)*D47</f>
        <v>0</v>
      </c>
    </row>
    <row r="48" spans="1:9" ht="13.5">
      <c r="A48" s="5"/>
      <c r="B48" s="18"/>
      <c r="C48" s="28" t="s">
        <v>22</v>
      </c>
      <c r="D48" s="26"/>
      <c r="E48" s="22"/>
      <c r="F48" s="23"/>
      <c r="G48" s="24"/>
      <c r="H48" s="21"/>
      <c r="I48" s="6"/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5"/>
      <c r="B50" s="18"/>
      <c r="C50" s="28"/>
      <c r="D50" s="26"/>
      <c r="E50" s="22"/>
      <c r="F50" s="23"/>
      <c r="G50" s="24"/>
      <c r="H50" s="21"/>
      <c r="I50" s="6"/>
    </row>
    <row r="51" spans="1:9" ht="13.5">
      <c r="A51" s="10"/>
      <c r="B51" s="12" t="s">
        <v>14</v>
      </c>
      <c r="C51" s="27">
        <f>SUM(C22:C50)</f>
        <v>15370594</v>
      </c>
      <c r="D51" s="30">
        <f>SUM(D47,D44,D40,D36,D32,D29,D25,D22)</f>
        <v>5735000</v>
      </c>
      <c r="E51" s="19">
        <f>(D51*100)/C51</f>
        <v>37.3115053328453</v>
      </c>
      <c r="F51" s="15"/>
      <c r="G51" s="15"/>
      <c r="H51" s="11"/>
      <c r="I51" s="20">
        <f>SUM(I22:I50)</f>
        <v>1568501.0000000002</v>
      </c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13"/>
      <c r="B53" s="12" t="s">
        <v>12</v>
      </c>
      <c r="C53" s="27">
        <f>SUM(C51,C18)</f>
        <v>23019514</v>
      </c>
      <c r="D53" s="27">
        <f>SUM(D18,D51)</f>
        <v>13383920</v>
      </c>
      <c r="E53" s="19">
        <f>(D53*100)/C53</f>
        <v>58.14162714295358</v>
      </c>
      <c r="F53" s="14"/>
      <c r="G53" s="14"/>
      <c r="H53" s="14"/>
      <c r="I53" s="31">
        <f>SUM(I51,I18)</f>
        <v>4673962.5200000005</v>
      </c>
    </row>
  </sheetData>
  <sheetProtection/>
  <mergeCells count="3">
    <mergeCell ref="A2:I2"/>
    <mergeCell ref="A8:I8"/>
    <mergeCell ref="A20:I2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2012-09-27T14:00:53Z</dcterms:modified>
  <cp:category/>
  <cp:version/>
  <cp:contentType/>
  <cp:contentStatus/>
</cp:coreProperties>
</file>