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<sst xmlns="http://schemas.openxmlformats.org/spreadsheetml/2006/main" count="103" uniqueCount="48">
  <si>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</si>
  <si>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</si>
  <si>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</si>
  <si>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</si>
  <si>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</si>
  <si>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</si>
  <si>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</si>
  <si>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</si>
  <si>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</si>
  <si>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</si>
  <si>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</si>
  <si>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</si>
  <si>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</si>
  <si>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</si>
  <si>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</si>
  <si>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</si>
  <si>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</si>
  <si>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</si>
  <si>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</si>
  <si>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GO</t>
  </si>
  <si>
    <t>Totais/Médias GO</t>
  </si>
  <si>
    <t>MS</t>
  </si>
  <si>
    <t>Totais/Médias MS</t>
  </si>
  <si>
    <t>Sidrolandia</t>
  </si>
  <si>
    <t>Chapadão do Sul</t>
  </si>
  <si>
    <t>Ipiranga do Norte</t>
  </si>
  <si>
    <t>Chapadão do Céu</t>
  </si>
  <si>
    <t>Coxim</t>
  </si>
  <si>
    <t>Jardim</t>
  </si>
  <si>
    <t>Jataí</t>
  </si>
  <si>
    <t>Rio Verde</t>
  </si>
  <si>
    <t>Aviso de Venda de Milho VEP N/NE - 131/2007 de 08/03/2007</t>
  </si>
  <si>
    <t>0,250</t>
  </si>
  <si>
    <t>0,259</t>
  </si>
  <si>
    <t>0,225</t>
  </si>
  <si>
    <t>0,270</t>
  </si>
  <si>
    <t>0,288</t>
  </si>
  <si>
    <t>0,286</t>
  </si>
  <si>
    <t>Deodapolis</t>
  </si>
  <si>
    <t>Campo Verde</t>
  </si>
  <si>
    <t>Campos de Julio</t>
  </si>
  <si>
    <t>Claudia</t>
  </si>
  <si>
    <t>Diamantino</t>
  </si>
  <si>
    <t>Jaciara</t>
  </si>
  <si>
    <t>Rondonopolis</t>
  </si>
  <si>
    <t>Sinop</t>
  </si>
  <si>
    <t>Sorriso</t>
  </si>
  <si>
    <t>Vera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</si>
</sst>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31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19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26</v>
      </c>
      <c r="C8" s="11">
        <v>3000000</v>
      </c>
      <c r="D8" s="11">
        <v>1772000</v>
      </c>
      <c r="E8" s="12">
        <f>(D8*100)/C8</f>
        <v>59.06666666666667</v>
      </c>
      <c r="F8" s="20" t="s">
        <v>32</v>
      </c>
      <c r="G8" s="20" t="s">
        <v>32</v>
      </c>
      <c r="H8" s="18">
        <f>((G8*100)/F8)-100</f>
        <v>0</v>
      </c>
      <c r="I8" s="12">
        <f>FLOOR(G8,0.00001)*D8</f>
        <v>443000</v>
      </c>
    </row>
    <row r="9" spans="1:9" ht="13.5">
      <c r="A9" s="9">
        <v>2</v>
      </c>
      <c r="B9" s="10" t="s">
        <v>26</v>
      </c>
      <c r="C9" s="11">
        <v>314510</v>
      </c>
      <c r="D9" s="11">
        <v>200000</v>
      </c>
      <c r="E9" s="12">
        <f>(D9*100)/C9</f>
        <v>63.59098279863915</v>
      </c>
      <c r="F9" s="20" t="s">
        <v>32</v>
      </c>
      <c r="G9" s="20" t="s">
        <v>32</v>
      </c>
      <c r="H9" s="18">
        <f>((G9*100)/F9)-100</f>
        <v>0</v>
      </c>
      <c r="I9" s="12">
        <f>FLOOR(G9,0.00001)*D9</f>
        <v>50000</v>
      </c>
    </row>
    <row r="10" spans="1:9" ht="13.5">
      <c r="A10" s="9">
        <v>3</v>
      </c>
      <c r="B10" s="10" t="s">
        <v>26</v>
      </c>
      <c r="C10" s="11">
        <v>2267440</v>
      </c>
      <c r="D10" s="11">
        <v>300000</v>
      </c>
      <c r="E10" s="12">
        <f aca="true" t="shared" si="0" ref="E10:E15">(D10*100)/C10</f>
        <v>13.230780086793917</v>
      </c>
      <c r="F10" s="20" t="s">
        <v>32</v>
      </c>
      <c r="G10" s="20" t="s">
        <v>32</v>
      </c>
      <c r="H10" s="18">
        <f aca="true" t="shared" si="1" ref="H10:H15">((G10*100)/F10)-100</f>
        <v>0</v>
      </c>
      <c r="I10" s="12">
        <f aca="true" t="shared" si="2" ref="I10:I15">FLOOR(G10,0.00001)*D10</f>
        <v>75000</v>
      </c>
    </row>
    <row r="11" spans="1:9" ht="13.5">
      <c r="A11" s="9">
        <v>4</v>
      </c>
      <c r="B11" s="10" t="s">
        <v>26</v>
      </c>
      <c r="C11" s="11">
        <v>1643458</v>
      </c>
      <c r="D11" s="11">
        <v>1643458</v>
      </c>
      <c r="E11" s="12">
        <f t="shared" si="0"/>
        <v>100</v>
      </c>
      <c r="F11" s="20" t="s">
        <v>32</v>
      </c>
      <c r="G11" s="20" t="s">
        <v>32</v>
      </c>
      <c r="H11" s="18">
        <f t="shared" si="1"/>
        <v>0</v>
      </c>
      <c r="I11" s="12">
        <f t="shared" si="2"/>
        <v>410864.5</v>
      </c>
    </row>
    <row r="12" spans="1:9" ht="13.5">
      <c r="A12" s="9">
        <v>5</v>
      </c>
      <c r="B12" s="10" t="s">
        <v>26</v>
      </c>
      <c r="C12" s="11">
        <v>1102400</v>
      </c>
      <c r="D12" s="11">
        <v>1102400</v>
      </c>
      <c r="E12" s="12">
        <f t="shared" si="0"/>
        <v>100</v>
      </c>
      <c r="F12" s="20" t="s">
        <v>32</v>
      </c>
      <c r="G12" s="20" t="s">
        <v>32</v>
      </c>
      <c r="H12" s="18">
        <f t="shared" si="1"/>
        <v>0</v>
      </c>
      <c r="I12" s="12">
        <f t="shared" si="2"/>
        <v>275600</v>
      </c>
    </row>
    <row r="13" spans="1:9" ht="13.5">
      <c r="A13" s="9">
        <v>6</v>
      </c>
      <c r="B13" s="10" t="s">
        <v>29</v>
      </c>
      <c r="C13" s="11">
        <v>62590</v>
      </c>
      <c r="D13" s="11">
        <v>40000</v>
      </c>
      <c r="E13" s="12">
        <f t="shared" si="0"/>
        <v>63.907972519571814</v>
      </c>
      <c r="F13" s="20" t="s">
        <v>32</v>
      </c>
      <c r="G13" s="20" t="s">
        <v>35</v>
      </c>
      <c r="H13" s="18">
        <f t="shared" si="1"/>
        <v>8</v>
      </c>
      <c r="I13" s="12">
        <f t="shared" si="2"/>
        <v>10800</v>
      </c>
    </row>
    <row r="14" spans="1:9" ht="13.5">
      <c r="A14" s="9">
        <v>7</v>
      </c>
      <c r="B14" s="10" t="s">
        <v>30</v>
      </c>
      <c r="C14" s="11">
        <v>572281</v>
      </c>
      <c r="D14" s="11">
        <v>572281</v>
      </c>
      <c r="E14" s="12">
        <f t="shared" si="0"/>
        <v>100</v>
      </c>
      <c r="F14" s="20" t="s">
        <v>32</v>
      </c>
      <c r="G14" s="20" t="s">
        <v>36</v>
      </c>
      <c r="H14" s="18">
        <f t="shared" si="1"/>
        <v>15.199999999999989</v>
      </c>
      <c r="I14" s="12">
        <f t="shared" si="2"/>
        <v>164816.928</v>
      </c>
    </row>
    <row r="15" spans="1:9" ht="13.5">
      <c r="A15" s="9">
        <v>8</v>
      </c>
      <c r="B15" s="10" t="s">
        <v>30</v>
      </c>
      <c r="C15" s="11">
        <v>500000</v>
      </c>
      <c r="D15" s="11">
        <v>500000</v>
      </c>
      <c r="E15" s="12">
        <f t="shared" si="0"/>
        <v>100</v>
      </c>
      <c r="F15" s="20" t="s">
        <v>32</v>
      </c>
      <c r="G15" s="20" t="s">
        <v>37</v>
      </c>
      <c r="H15" s="18">
        <f t="shared" si="1"/>
        <v>14.399999999999991</v>
      </c>
      <c r="I15" s="12">
        <f t="shared" si="2"/>
        <v>143000.00000000003</v>
      </c>
    </row>
    <row r="16" spans="1:9" ht="13.5">
      <c r="A16" s="13"/>
      <c r="B16" s="14" t="s">
        <v>20</v>
      </c>
      <c r="C16" s="15">
        <f>SUM(C8:C15)</f>
        <v>9462679</v>
      </c>
      <c r="D16" s="15">
        <f>SUM(D8:D15)</f>
        <v>6130139</v>
      </c>
      <c r="E16" s="16">
        <f>(D16*100)/C16</f>
        <v>64.7822778306228</v>
      </c>
      <c r="F16" s="17"/>
      <c r="G16" s="22">
        <f>(I16/D16)</f>
        <v>0.2566143162495989</v>
      </c>
      <c r="H16" s="16"/>
      <c r="I16" s="16">
        <f>SUM(I8:I15)</f>
        <v>1573081.428</v>
      </c>
    </row>
    <row r="17" spans="1:9" ht="13.5">
      <c r="A17" s="6" t="s">
        <v>21</v>
      </c>
      <c r="B17" s="6"/>
      <c r="C17" s="7"/>
      <c r="D17" s="7"/>
      <c r="E17" s="6"/>
      <c r="F17" s="8"/>
      <c r="G17" s="6"/>
      <c r="H17" s="19"/>
      <c r="I17" s="6"/>
    </row>
    <row r="18" spans="1:9" ht="13.5">
      <c r="A18" s="9">
        <v>9</v>
      </c>
      <c r="B18" s="10" t="s">
        <v>24</v>
      </c>
      <c r="C18" s="11">
        <v>1255524</v>
      </c>
      <c r="D18" s="11">
        <v>800000</v>
      </c>
      <c r="E18" s="12">
        <f>(D18*100)/C18</f>
        <v>63.71841557787824</v>
      </c>
      <c r="F18" s="20" t="s">
        <v>33</v>
      </c>
      <c r="G18" s="20" t="s">
        <v>33</v>
      </c>
      <c r="H18" s="18">
        <f>((G18*100)/F18)-100</f>
        <v>0</v>
      </c>
      <c r="I18" s="12">
        <f>FLOOR(G18,0.00001)*D18</f>
        <v>207200</v>
      </c>
    </row>
    <row r="19" spans="1:9" ht="13.5">
      <c r="A19" s="9">
        <v>10</v>
      </c>
      <c r="B19" s="10" t="s">
        <v>24</v>
      </c>
      <c r="C19" s="11">
        <v>450000</v>
      </c>
      <c r="D19" s="11">
        <v>400000</v>
      </c>
      <c r="E19" s="12">
        <f>(D19*100)/C19</f>
        <v>88.88888888888889</v>
      </c>
      <c r="F19" s="20" t="s">
        <v>33</v>
      </c>
      <c r="G19" s="20" t="s">
        <v>33</v>
      </c>
      <c r="H19" s="18">
        <f>((G19*100)/F19)-100</f>
        <v>0</v>
      </c>
      <c r="I19" s="12">
        <f>FLOOR(G19,0.00001)*D19</f>
        <v>103600</v>
      </c>
    </row>
    <row r="20" spans="1:9" ht="13.5">
      <c r="A20" s="9">
        <v>11</v>
      </c>
      <c r="B20" s="10" t="s">
        <v>24</v>
      </c>
      <c r="C20" s="11">
        <v>2000000</v>
      </c>
      <c r="D20" s="11">
        <v>0</v>
      </c>
      <c r="E20" s="12">
        <f>(D20*100)/C20</f>
        <v>0</v>
      </c>
      <c r="F20" s="20" t="s">
        <v>33</v>
      </c>
      <c r="G20" s="11">
        <v>0</v>
      </c>
      <c r="H20" s="11">
        <v>0</v>
      </c>
      <c r="I20" s="12">
        <f>FLOOR(G20,0.00001)*D20</f>
        <v>0</v>
      </c>
    </row>
    <row r="21" spans="1:9" ht="13.5">
      <c r="A21" s="9">
        <v>12</v>
      </c>
      <c r="B21" s="10" t="s">
        <v>27</v>
      </c>
      <c r="C21" s="11">
        <v>789619</v>
      </c>
      <c r="D21" s="11">
        <v>0</v>
      </c>
      <c r="E21" s="12">
        <f>(D21*100)/C21</f>
        <v>0</v>
      </c>
      <c r="F21" s="20" t="s">
        <v>33</v>
      </c>
      <c r="G21" s="11">
        <v>0</v>
      </c>
      <c r="H21" s="11">
        <v>0</v>
      </c>
      <c r="I21" s="12">
        <f>FLOOR(G21,0.00001)*D21</f>
        <v>0</v>
      </c>
    </row>
    <row r="22" spans="1:9" ht="13.5">
      <c r="A22" s="9">
        <v>13</v>
      </c>
      <c r="B22" s="10" t="s">
        <v>38</v>
      </c>
      <c r="C22" s="11">
        <v>2000000</v>
      </c>
      <c r="D22" s="11">
        <v>0</v>
      </c>
      <c r="E22" s="12">
        <f>(D22*100)/C22</f>
        <v>0</v>
      </c>
      <c r="F22" s="20" t="s">
        <v>33</v>
      </c>
      <c r="G22" s="11">
        <v>0</v>
      </c>
      <c r="H22" s="11">
        <v>0</v>
      </c>
      <c r="I22" s="12">
        <f>FLOOR(G22,0.00001)*D22</f>
        <v>0</v>
      </c>
    </row>
    <row r="23" spans="1:9" ht="13.5">
      <c r="A23" s="9">
        <v>14</v>
      </c>
      <c r="B23" s="10" t="s">
        <v>28</v>
      </c>
      <c r="C23" s="11">
        <v>450474</v>
      </c>
      <c r="D23" s="11">
        <v>0</v>
      </c>
      <c r="E23" s="12">
        <f>(D23*100)/C23</f>
        <v>0</v>
      </c>
      <c r="F23" s="20" t="s">
        <v>33</v>
      </c>
      <c r="G23" s="11">
        <v>0</v>
      </c>
      <c r="H23" s="11">
        <v>0</v>
      </c>
      <c r="I23" s="12">
        <f>FLOOR(G23,0.00001)*D23</f>
        <v>0</v>
      </c>
    </row>
    <row r="24" spans="1:9" ht="13.5">
      <c r="A24" s="9">
        <v>15</v>
      </c>
      <c r="B24" s="10" t="s">
        <v>23</v>
      </c>
      <c r="C24" s="11">
        <v>1054383</v>
      </c>
      <c r="D24" s="11">
        <v>0</v>
      </c>
      <c r="E24" s="12">
        <f>(D24*100)/C24</f>
        <v>0</v>
      </c>
      <c r="F24" s="20" t="s">
        <v>33</v>
      </c>
      <c r="G24" s="11">
        <v>0</v>
      </c>
      <c r="H24" s="11">
        <v>0</v>
      </c>
      <c r="I24" s="12">
        <f>FLOOR(G24,0.00001)*D24</f>
        <v>0</v>
      </c>
    </row>
    <row r="25" spans="1:9" ht="13.5">
      <c r="A25" s="13"/>
      <c r="B25" s="14" t="s">
        <v>22</v>
      </c>
      <c r="C25" s="15">
        <f>SUM(C18:C24)</f>
        <v>8000000</v>
      </c>
      <c r="D25" s="15">
        <f>SUM(D18:D24)</f>
        <v>1200000</v>
      </c>
      <c r="E25" s="16">
        <f>(D25*100)/C25</f>
        <v>15</v>
      </c>
      <c r="F25" s="17"/>
      <c r="G25" s="22">
        <f>(I25/D25)</f>
        <v>0.259</v>
      </c>
      <c r="H25" s="16"/>
      <c r="I25" s="16">
        <f>SUM(I18:I24)</f>
        <v>310800</v>
      </c>
    </row>
    <row r="26" spans="1:9" ht="13.5">
      <c r="A26" s="6" t="s">
        <v>17</v>
      </c>
      <c r="B26" s="6"/>
      <c r="C26" s="7"/>
      <c r="D26" s="7"/>
      <c r="E26" s="6"/>
      <c r="F26" s="8"/>
      <c r="G26" s="6"/>
      <c r="H26" s="19"/>
      <c r="I26" s="6"/>
    </row>
    <row r="27" spans="1:9" ht="13.5">
      <c r="A27" s="9">
        <v>16</v>
      </c>
      <c r="B27" s="10" t="s">
        <v>39</v>
      </c>
      <c r="C27" s="11">
        <v>2405279</v>
      </c>
      <c r="D27" s="11">
        <v>474000</v>
      </c>
      <c r="E27" s="12">
        <f>(D27*100)/C27</f>
        <v>19.706653573244516</v>
      </c>
      <c r="F27" s="20" t="s">
        <v>34</v>
      </c>
      <c r="G27" s="20" t="s">
        <v>34</v>
      </c>
      <c r="H27" s="18">
        <f>((G27*100)/F27)-100</f>
        <v>0</v>
      </c>
      <c r="I27" s="12">
        <f>FLOOR(G27,0.00001)*D27</f>
        <v>106650</v>
      </c>
    </row>
    <row r="28" spans="1:9" ht="13.5">
      <c r="A28" s="9">
        <v>17</v>
      </c>
      <c r="B28" s="10" t="s">
        <v>40</v>
      </c>
      <c r="C28" s="11">
        <v>1000000</v>
      </c>
      <c r="D28" s="11">
        <v>333000</v>
      </c>
      <c r="E28" s="12">
        <f aca="true" t="shared" si="3" ref="E28:E41">(D28*100)/C28</f>
        <v>33.3</v>
      </c>
      <c r="F28" s="20" t="s">
        <v>34</v>
      </c>
      <c r="G28" s="20" t="s">
        <v>34</v>
      </c>
      <c r="H28" s="18">
        <f>((G28*100)/F28)-100</f>
        <v>0</v>
      </c>
      <c r="I28" s="12">
        <f aca="true" t="shared" si="4" ref="I28:I41">FLOOR(G28,0.00001)*D28</f>
        <v>74925</v>
      </c>
    </row>
    <row r="29" spans="1:9" ht="13.5">
      <c r="A29" s="9">
        <v>18</v>
      </c>
      <c r="B29" s="10" t="s">
        <v>41</v>
      </c>
      <c r="C29" s="11">
        <v>1500000</v>
      </c>
      <c r="D29" s="11">
        <v>0</v>
      </c>
      <c r="E29" s="12">
        <f t="shared" si="3"/>
        <v>0</v>
      </c>
      <c r="F29" s="20" t="s">
        <v>34</v>
      </c>
      <c r="G29" s="11">
        <v>0</v>
      </c>
      <c r="H29" s="11">
        <v>0</v>
      </c>
      <c r="I29" s="12">
        <f t="shared" si="4"/>
        <v>0</v>
      </c>
    </row>
    <row r="30" spans="1:9" ht="13.5">
      <c r="A30" s="9">
        <v>19</v>
      </c>
      <c r="B30" s="10" t="s">
        <v>41</v>
      </c>
      <c r="C30" s="11">
        <v>1501920</v>
      </c>
      <c r="D30" s="11">
        <v>0</v>
      </c>
      <c r="E30" s="12">
        <f t="shared" si="3"/>
        <v>0</v>
      </c>
      <c r="F30" s="20" t="s">
        <v>34</v>
      </c>
      <c r="G30" s="11">
        <v>0</v>
      </c>
      <c r="H30" s="11">
        <v>0</v>
      </c>
      <c r="I30" s="12">
        <f t="shared" si="4"/>
        <v>0</v>
      </c>
    </row>
    <row r="31" spans="1:9" ht="13.5">
      <c r="A31" s="9">
        <v>20</v>
      </c>
      <c r="B31" s="10" t="s">
        <v>42</v>
      </c>
      <c r="C31" s="11">
        <v>1422470</v>
      </c>
      <c r="D31" s="11">
        <v>0</v>
      </c>
      <c r="E31" s="12">
        <f t="shared" si="3"/>
        <v>0</v>
      </c>
      <c r="F31" s="20" t="s">
        <v>34</v>
      </c>
      <c r="G31" s="11">
        <v>0</v>
      </c>
      <c r="H31" s="11">
        <v>0</v>
      </c>
      <c r="I31" s="12">
        <f t="shared" si="4"/>
        <v>0</v>
      </c>
    </row>
    <row r="32" spans="1:9" ht="13.5">
      <c r="A32" s="9">
        <v>21</v>
      </c>
      <c r="B32" s="10" t="s">
        <v>42</v>
      </c>
      <c r="C32" s="11">
        <v>1357070</v>
      </c>
      <c r="D32" s="11">
        <v>0</v>
      </c>
      <c r="E32" s="12">
        <f t="shared" si="3"/>
        <v>0</v>
      </c>
      <c r="F32" s="20" t="s">
        <v>34</v>
      </c>
      <c r="G32" s="11">
        <v>0</v>
      </c>
      <c r="H32" s="11">
        <v>0</v>
      </c>
      <c r="I32" s="12">
        <f t="shared" si="4"/>
        <v>0</v>
      </c>
    </row>
    <row r="33" spans="1:9" ht="13.5">
      <c r="A33" s="9">
        <v>22</v>
      </c>
      <c r="B33" s="10" t="s">
        <v>25</v>
      </c>
      <c r="C33" s="11">
        <v>1000000</v>
      </c>
      <c r="D33" s="11">
        <v>0</v>
      </c>
      <c r="E33" s="12">
        <f t="shared" si="3"/>
        <v>0</v>
      </c>
      <c r="F33" s="20" t="s">
        <v>34</v>
      </c>
      <c r="G33" s="11">
        <v>0</v>
      </c>
      <c r="H33" s="11">
        <v>0</v>
      </c>
      <c r="I33" s="12">
        <f t="shared" si="4"/>
        <v>0</v>
      </c>
    </row>
    <row r="34" spans="1:9" ht="13.5">
      <c r="A34" s="9">
        <v>23</v>
      </c>
      <c r="B34" s="10" t="s">
        <v>43</v>
      </c>
      <c r="C34" s="11">
        <v>1500000</v>
      </c>
      <c r="D34" s="11">
        <v>0</v>
      </c>
      <c r="E34" s="12">
        <f t="shared" si="3"/>
        <v>0</v>
      </c>
      <c r="F34" s="20" t="s">
        <v>34</v>
      </c>
      <c r="G34" s="11">
        <v>0</v>
      </c>
      <c r="H34" s="11">
        <v>0</v>
      </c>
      <c r="I34" s="12">
        <f t="shared" si="4"/>
        <v>0</v>
      </c>
    </row>
    <row r="35" spans="1:9" ht="13.5">
      <c r="A35" s="9">
        <v>24</v>
      </c>
      <c r="B35" s="10" t="s">
        <v>44</v>
      </c>
      <c r="C35" s="11">
        <v>4500000</v>
      </c>
      <c r="D35" s="11">
        <v>0</v>
      </c>
      <c r="E35" s="12">
        <f t="shared" si="3"/>
        <v>0</v>
      </c>
      <c r="F35" s="20" t="s">
        <v>34</v>
      </c>
      <c r="G35" s="11">
        <v>0</v>
      </c>
      <c r="H35" s="11">
        <v>0</v>
      </c>
      <c r="I35" s="12">
        <f t="shared" si="4"/>
        <v>0</v>
      </c>
    </row>
    <row r="36" spans="1:9" ht="13.5">
      <c r="A36" s="9">
        <v>25</v>
      </c>
      <c r="B36" s="10" t="s">
        <v>45</v>
      </c>
      <c r="C36" s="11">
        <v>3000000</v>
      </c>
      <c r="D36" s="11">
        <v>0</v>
      </c>
      <c r="E36" s="12">
        <f t="shared" si="3"/>
        <v>0</v>
      </c>
      <c r="F36" s="20" t="s">
        <v>34</v>
      </c>
      <c r="G36" s="11">
        <v>0</v>
      </c>
      <c r="H36" s="11">
        <v>0</v>
      </c>
      <c r="I36" s="12">
        <f t="shared" si="4"/>
        <v>0</v>
      </c>
    </row>
    <row r="37" spans="1:9" ht="13.5">
      <c r="A37" s="9">
        <v>26</v>
      </c>
      <c r="B37" s="10" t="s">
        <v>46</v>
      </c>
      <c r="C37" s="11">
        <v>3000000</v>
      </c>
      <c r="D37" s="11">
        <v>0</v>
      </c>
      <c r="E37" s="12">
        <f t="shared" si="3"/>
        <v>0</v>
      </c>
      <c r="F37" s="20" t="s">
        <v>34</v>
      </c>
      <c r="G37" s="11">
        <v>0</v>
      </c>
      <c r="H37" s="11">
        <v>0</v>
      </c>
      <c r="I37" s="12">
        <f t="shared" si="4"/>
        <v>0</v>
      </c>
    </row>
    <row r="38" spans="1:9" ht="13.5">
      <c r="A38" s="9">
        <v>27</v>
      </c>
      <c r="B38" s="10" t="s">
        <v>46</v>
      </c>
      <c r="C38" s="11">
        <v>1200000</v>
      </c>
      <c r="D38" s="11">
        <v>0</v>
      </c>
      <c r="E38" s="12">
        <f t="shared" si="3"/>
        <v>0</v>
      </c>
      <c r="F38" s="20" t="s">
        <v>34</v>
      </c>
      <c r="G38" s="11">
        <v>0</v>
      </c>
      <c r="H38" s="11">
        <v>0</v>
      </c>
      <c r="I38" s="12">
        <f t="shared" si="4"/>
        <v>0</v>
      </c>
    </row>
    <row r="39" spans="1:9" ht="13.5">
      <c r="A39" s="9">
        <v>28</v>
      </c>
      <c r="B39" s="10" t="s">
        <v>46</v>
      </c>
      <c r="C39" s="11">
        <v>2000000</v>
      </c>
      <c r="D39" s="11">
        <v>0</v>
      </c>
      <c r="E39" s="12">
        <f t="shared" si="3"/>
        <v>0</v>
      </c>
      <c r="F39" s="20" t="s">
        <v>34</v>
      </c>
      <c r="G39" s="11">
        <v>0</v>
      </c>
      <c r="H39" s="11">
        <v>0</v>
      </c>
      <c r="I39" s="12">
        <f t="shared" si="4"/>
        <v>0</v>
      </c>
    </row>
    <row r="40" spans="1:9" ht="13.5">
      <c r="A40" s="9">
        <v>29</v>
      </c>
      <c r="B40" s="10" t="s">
        <v>46</v>
      </c>
      <c r="C40" s="11">
        <v>1471460</v>
      </c>
      <c r="D40" s="11">
        <v>0</v>
      </c>
      <c r="E40" s="12">
        <f t="shared" si="3"/>
        <v>0</v>
      </c>
      <c r="F40" s="20" t="s">
        <v>34</v>
      </c>
      <c r="G40" s="11">
        <v>0</v>
      </c>
      <c r="H40" s="11">
        <v>0</v>
      </c>
      <c r="I40" s="12">
        <f t="shared" si="4"/>
        <v>0</v>
      </c>
    </row>
    <row r="41" spans="1:9" ht="13.5">
      <c r="A41" s="9">
        <v>30</v>
      </c>
      <c r="B41" s="10" t="s">
        <v>47</v>
      </c>
      <c r="C41" s="11">
        <v>200000</v>
      </c>
      <c r="D41" s="11">
        <v>0</v>
      </c>
      <c r="E41" s="12">
        <f t="shared" si="3"/>
        <v>0</v>
      </c>
      <c r="F41" s="20" t="s">
        <v>34</v>
      </c>
      <c r="G41" s="11">
        <v>0</v>
      </c>
      <c r="H41" s="11">
        <v>0</v>
      </c>
      <c r="I41" s="12">
        <f t="shared" si="4"/>
        <v>0</v>
      </c>
    </row>
    <row r="42" spans="1:9" ht="13.5">
      <c r="A42" s="13"/>
      <c r="B42" s="14" t="s">
        <v>18</v>
      </c>
      <c r="C42" s="15">
        <f>SUM(C27:C41)</f>
        <v>27058199</v>
      </c>
      <c r="D42" s="15">
        <f>SUM(D27:D41)</f>
        <v>807000</v>
      </c>
      <c r="E42" s="16">
        <f>(D42*100)/C42</f>
        <v>2.9824601408245983</v>
      </c>
      <c r="F42" s="17"/>
      <c r="G42" s="22">
        <f>(I42/D42)</f>
        <v>0.225</v>
      </c>
      <c r="H42" s="16"/>
      <c r="I42" s="16">
        <f>SUM(I27:I41)</f>
        <v>181575</v>
      </c>
    </row>
    <row r="44" spans="1:9" ht="13.5">
      <c r="A44" s="13"/>
      <c r="B44" s="14" t="s">
        <v>13</v>
      </c>
      <c r="C44" s="15">
        <f>SUM(C16,C25,C42)</f>
        <v>44520878</v>
      </c>
      <c r="D44" s="15">
        <f>SUM(D16,D25,D42)</f>
        <v>8137139</v>
      </c>
      <c r="E44" s="16">
        <f>(D44*100)/C44</f>
        <v>18.277130563328065</v>
      </c>
      <c r="F44" s="17"/>
      <c r="G44" s="22">
        <f>(I44/D44)</f>
        <v>0.25383079089591565</v>
      </c>
      <c r="H44" s="16"/>
      <c r="I44" s="16">
        <f>SUM(I16,I25,I42)</f>
        <v>2065456.428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2007-03-08T18:04:33Z</dcterms:modified>
  <cp:category/>
  <cp:version/>
  <cp:contentType/>
  <cp:contentStatus/>
</cp:coreProperties>
</file>