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0 Venda Sisal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<sst xmlns="http://schemas.openxmlformats.org/spreadsheetml/2006/main" count="62" uniqueCount="35">
  <si>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</si>
  <si>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</si>
  <si>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</si>
  <si>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</si>
  <si>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</si>
  <si>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</si>
  <si>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</si>
  <si>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</si>
  <si>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</si>
  <si>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</si>
  <si>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</si>
  <si>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</si>
  <si>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</si>
  <si>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</si>
  <si>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</si>
  <si>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</si>
  <si>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</si>
  <si>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</si>
  <si>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</si>
  <si>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BMCG</t>
  </si>
  <si>
    <t>BCML</t>
  </si>
  <si>
    <t>-</t>
  </si>
  <si>
    <t>BA</t>
  </si>
  <si>
    <t>Campos Formoso</t>
  </si>
  <si>
    <t xml:space="preserve">Retirolandia </t>
  </si>
  <si>
    <t>Santa Luz</t>
  </si>
  <si>
    <t>BMCL</t>
  </si>
  <si>
    <t>BNM</t>
  </si>
  <si>
    <t>BBSB</t>
  </si>
  <si>
    <t xml:space="preserve">    AVISO DE LEILÃO DE VENDA DE SISAL BRUTO   - N.º 250/12 - 18/07/2012</t>
  </si>
  <si>
    <t>Retirado</t>
  </si>
  <si>
    <t xml:space="preserve">Conceição do Coité </t>
  </si>
  <si>
    <t>Jacobina</t>
  </si>
  <si>
    <t>São Domigos</t>
  </si>
  <si>
    <t>São Domingos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</si>
</sst>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43" fontId="1" fillId="0" borderId="0" xfId="53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0" borderId="0" xfId="0" applyNumberFormat="1" applyFont="1" applyAlignment="1">
      <alignment/>
    </xf>
    <xf numFmtId="43" fontId="1" fillId="0" borderId="0" xfId="53" applyNumberFormat="1" applyFont="1" applyAlignment="1">
      <alignment vertic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vertic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2"/>
  <sheetViews>
    <sheetView tabSelected="1" workbookViewId="0" topLeftCell="A16">
      <selection activeCell="F10" sqref="F10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17.28125" style="0" bestFit="1" customWidth="1"/>
    <col min="4" max="4" width="18.421875" style="0" bestFit="1" customWidth="1"/>
    <col min="5" max="5" width="12.421875" style="0" bestFit="1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40" t="s">
        <v>29</v>
      </c>
      <c r="B2" s="41"/>
      <c r="C2" s="41"/>
      <c r="D2" s="41"/>
      <c r="E2" s="41"/>
      <c r="F2" s="41"/>
      <c r="G2" s="41"/>
      <c r="H2" s="41"/>
      <c r="I2" s="4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42" t="s">
        <v>22</v>
      </c>
      <c r="B8" s="43"/>
      <c r="C8" s="43"/>
      <c r="D8" s="43"/>
      <c r="E8" s="43"/>
      <c r="F8" s="43"/>
      <c r="G8" s="43"/>
      <c r="H8" s="43"/>
      <c r="I8" s="4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23</v>
      </c>
      <c r="C10" s="32">
        <v>322327</v>
      </c>
      <c r="D10" s="32">
        <f>SUM(D11,D12)</f>
        <v>230000</v>
      </c>
      <c r="E10" s="36">
        <f>(D10*100)/C10</f>
        <v>71.35610730717563</v>
      </c>
      <c r="F10" s="30">
        <v>1.16</v>
      </c>
      <c r="G10" s="30">
        <v>1.16</v>
      </c>
      <c r="H10" s="32">
        <f>-H10</f>
        <v>0</v>
      </c>
      <c r="I10" s="7">
        <f>FLOOR(G10,0.00001)*D10</f>
        <v>266800.00000000006</v>
      </c>
    </row>
    <row r="11" spans="1:9" ht="13.5">
      <c r="A11" s="5"/>
      <c r="B11" s="29"/>
      <c r="C11" s="32" t="s">
        <v>27</v>
      </c>
      <c r="D11" s="32">
        <v>200000</v>
      </c>
      <c r="E11" s="36"/>
      <c r="F11" s="30"/>
      <c r="G11" s="30"/>
      <c r="H11" s="32"/>
      <c r="I11" s="7"/>
    </row>
    <row r="12" spans="1:9" ht="13.5">
      <c r="A12" s="5"/>
      <c r="B12" s="29"/>
      <c r="C12" s="32" t="s">
        <v>28</v>
      </c>
      <c r="D12" s="32">
        <v>30000</v>
      </c>
      <c r="E12" s="36"/>
      <c r="F12" s="30"/>
      <c r="G12" s="30"/>
      <c r="H12" s="32"/>
      <c r="I12" s="7"/>
    </row>
    <row r="13" spans="1:9" ht="13.5">
      <c r="A13" s="5"/>
      <c r="B13" s="29"/>
      <c r="C13" s="31"/>
      <c r="D13" s="35"/>
      <c r="E13" s="36"/>
      <c r="F13" s="30"/>
      <c r="G13" s="30"/>
      <c r="H13" s="32"/>
      <c r="I13" s="7"/>
    </row>
    <row r="14" spans="1:9" ht="13.5">
      <c r="A14" s="5">
        <v>2</v>
      </c>
      <c r="B14" s="29" t="s">
        <v>23</v>
      </c>
      <c r="C14" s="32">
        <v>72265</v>
      </c>
      <c r="D14" s="37">
        <f>SUM(D15)</f>
        <v>0</v>
      </c>
      <c r="E14" s="38"/>
      <c r="F14" s="30">
        <v>1.16</v>
      </c>
      <c r="G14" s="30"/>
      <c r="H14" s="32">
        <f>-H14</f>
        <v>0</v>
      </c>
      <c r="I14" s="7">
        <f>FLOOR(G14,0.00001)*D14</f>
        <v>0</v>
      </c>
    </row>
    <row r="15" spans="1:9" ht="13.5">
      <c r="A15" s="5"/>
      <c r="B15" s="29"/>
      <c r="C15" s="31" t="s">
        <v>30</v>
      </c>
      <c r="D15" s="32"/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3</v>
      </c>
      <c r="B17" s="29" t="s">
        <v>31</v>
      </c>
      <c r="C17" s="32">
        <v>2150</v>
      </c>
      <c r="D17" s="32">
        <f>SUM(D18)</f>
        <v>2150</v>
      </c>
      <c r="E17" s="28">
        <f>(D17*100)/C17</f>
        <v>100</v>
      </c>
      <c r="F17" s="30">
        <v>1.16</v>
      </c>
      <c r="G17" s="30">
        <v>1.16</v>
      </c>
      <c r="H17" s="32">
        <f>(G17*100)/F17-100</f>
        <v>0</v>
      </c>
      <c r="I17" s="7">
        <f>FLOOR(G17,0.00001)*D17</f>
        <v>2494.0000000000005</v>
      </c>
    </row>
    <row r="18" spans="1:9" ht="13.5">
      <c r="A18" s="5"/>
      <c r="B18" s="29"/>
      <c r="C18" s="31" t="s">
        <v>19</v>
      </c>
      <c r="D18" s="32">
        <v>2150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6"/>
      <c r="E19" s="28"/>
      <c r="F19" s="30"/>
      <c r="G19" s="30"/>
      <c r="H19" s="32"/>
      <c r="I19" s="7"/>
    </row>
    <row r="20" spans="1:9" ht="13.5">
      <c r="A20" s="5">
        <v>4</v>
      </c>
      <c r="B20" s="29" t="s">
        <v>31</v>
      </c>
      <c r="C20" s="32">
        <v>84560</v>
      </c>
      <c r="D20" s="32">
        <f>SUM(D21:D22)</f>
        <v>84560</v>
      </c>
      <c r="E20" s="28"/>
      <c r="F20" s="30">
        <v>1.16</v>
      </c>
      <c r="G20" s="30">
        <v>1.16</v>
      </c>
      <c r="H20" s="32">
        <f>(G20*100)/F20-100</f>
        <v>0</v>
      </c>
      <c r="I20" s="7">
        <f>FLOOR(G20,0.00001)*D20</f>
        <v>98089.6</v>
      </c>
    </row>
    <row r="21" spans="1:9" ht="13.5">
      <c r="A21" s="5"/>
      <c r="B21" s="29"/>
      <c r="C21" s="31" t="s">
        <v>19</v>
      </c>
      <c r="D21" s="32">
        <v>84560</v>
      </c>
      <c r="E21" s="28"/>
      <c r="F21" s="30"/>
      <c r="G21" s="30"/>
      <c r="H21" s="32"/>
      <c r="I21" s="7"/>
    </row>
    <row r="22" spans="1:9" ht="13.5">
      <c r="A22" s="5"/>
      <c r="B22" s="29"/>
      <c r="C22" s="32"/>
      <c r="D22" s="6"/>
      <c r="E22" s="28"/>
      <c r="F22" s="30"/>
      <c r="G22" s="30"/>
      <c r="H22" s="32"/>
      <c r="I22" s="7"/>
    </row>
    <row r="23" spans="1:9" ht="13.5">
      <c r="A23" s="5"/>
      <c r="B23" s="29"/>
      <c r="C23" s="31"/>
      <c r="D23" s="6"/>
      <c r="E23" s="28"/>
      <c r="F23" s="30"/>
      <c r="G23" s="30"/>
      <c r="H23" s="32"/>
      <c r="I23" s="7"/>
    </row>
    <row r="24" spans="1:9" ht="13.5">
      <c r="A24" s="5">
        <v>5</v>
      </c>
      <c r="B24" s="29" t="s">
        <v>31</v>
      </c>
      <c r="C24" s="32">
        <v>114450</v>
      </c>
      <c r="D24" s="32">
        <f>SUM(D25:D25)</f>
        <v>114450</v>
      </c>
      <c r="E24" s="34" t="s">
        <v>21</v>
      </c>
      <c r="F24" s="30">
        <v>1.16</v>
      </c>
      <c r="G24" s="30">
        <v>1.16</v>
      </c>
      <c r="H24" s="32">
        <f>(G24*100)/F24-100</f>
        <v>0</v>
      </c>
      <c r="I24" s="7">
        <f>FLOOR(G24,0.00001)*D24</f>
        <v>132762.00000000003</v>
      </c>
    </row>
    <row r="25" spans="1:9" ht="13.5">
      <c r="A25" s="5"/>
      <c r="B25" s="29"/>
      <c r="C25" s="31" t="s">
        <v>19</v>
      </c>
      <c r="D25" s="32">
        <v>114450</v>
      </c>
      <c r="E25" s="34"/>
      <c r="F25" s="30"/>
      <c r="G25" s="30"/>
      <c r="H25" s="32"/>
      <c r="I25" s="7"/>
    </row>
    <row r="26" spans="1:9" ht="13.5">
      <c r="A26" s="5"/>
      <c r="B26" s="29"/>
      <c r="C26" s="31"/>
      <c r="D26" s="6"/>
      <c r="E26" s="28"/>
      <c r="F26" s="30"/>
      <c r="G26" s="30"/>
      <c r="H26" s="32"/>
      <c r="I26" s="7"/>
    </row>
    <row r="27" spans="1:9" ht="13.5">
      <c r="A27" s="5">
        <v>6</v>
      </c>
      <c r="B27" s="29" t="s">
        <v>32</v>
      </c>
      <c r="C27" s="32">
        <v>926955</v>
      </c>
      <c r="D27" s="32">
        <f>SUM(D28:D29)</f>
        <v>294000</v>
      </c>
      <c r="E27" s="28">
        <f>(D27*100)/C27</f>
        <v>31.716750004045505</v>
      </c>
      <c r="F27" s="30">
        <v>1.16</v>
      </c>
      <c r="G27" s="30">
        <v>1.16</v>
      </c>
      <c r="H27" s="32">
        <f>(G27*100)/F27-100</f>
        <v>0</v>
      </c>
      <c r="I27" s="7">
        <f>FLOOR(G27,0.00001)*D27</f>
        <v>341040.00000000006</v>
      </c>
    </row>
    <row r="28" spans="1:9" ht="13.5">
      <c r="A28" s="5"/>
      <c r="B28" s="29"/>
      <c r="C28" s="31" t="s">
        <v>19</v>
      </c>
      <c r="D28" s="32">
        <v>280000</v>
      </c>
      <c r="E28" s="28"/>
      <c r="F28" s="30"/>
      <c r="G28" s="30"/>
      <c r="H28" s="32"/>
      <c r="I28" s="7"/>
    </row>
    <row r="29" spans="1:9" ht="13.5">
      <c r="A29" s="5"/>
      <c r="B29" s="29"/>
      <c r="C29" s="31" t="s">
        <v>28</v>
      </c>
      <c r="D29" s="32">
        <v>14000</v>
      </c>
      <c r="E29" s="28"/>
      <c r="F29" s="30"/>
      <c r="G29" s="30"/>
      <c r="H29" s="32"/>
      <c r="I29" s="7"/>
    </row>
    <row r="30" spans="1:9" ht="13.5">
      <c r="A30" s="5"/>
      <c r="B30" s="29"/>
      <c r="C30" s="31"/>
      <c r="D30" s="6"/>
      <c r="E30" s="28"/>
      <c r="F30" s="30"/>
      <c r="G30" s="30"/>
      <c r="H30" s="32"/>
      <c r="I30" s="7"/>
    </row>
    <row r="31" spans="1:9" ht="13.5">
      <c r="A31" s="5">
        <v>7</v>
      </c>
      <c r="B31" s="33" t="s">
        <v>25</v>
      </c>
      <c r="C31" s="32">
        <v>2310</v>
      </c>
      <c r="D31" s="32">
        <f>SUM(D32:D33)</f>
        <v>2310</v>
      </c>
      <c r="E31" s="28"/>
      <c r="F31" s="30">
        <v>1.16</v>
      </c>
      <c r="G31" s="30">
        <v>1.16</v>
      </c>
      <c r="H31" s="32">
        <f>(G31*100)/F31-100</f>
        <v>0</v>
      </c>
      <c r="I31" s="7">
        <f>FLOOR(G31,0.00001)*D31</f>
        <v>2679.6000000000004</v>
      </c>
    </row>
    <row r="32" spans="1:9" ht="13.5">
      <c r="A32" s="5"/>
      <c r="B32" s="29"/>
      <c r="C32" s="31" t="s">
        <v>19</v>
      </c>
      <c r="D32" s="32">
        <v>2310</v>
      </c>
      <c r="E32" s="28"/>
      <c r="F32" s="30"/>
      <c r="G32" s="30"/>
      <c r="H32" s="32"/>
      <c r="I32" s="7"/>
    </row>
    <row r="33" spans="1:9" ht="13.5">
      <c r="A33" s="5"/>
      <c r="B33" s="29"/>
      <c r="C33" s="31"/>
      <c r="D33" s="6"/>
      <c r="E33" s="28"/>
      <c r="F33" s="30"/>
      <c r="G33" s="30"/>
      <c r="H33" s="32"/>
      <c r="I33" s="7"/>
    </row>
    <row r="34" spans="1:9" ht="13.5">
      <c r="A34" s="5">
        <v>8</v>
      </c>
      <c r="B34" s="29" t="s">
        <v>25</v>
      </c>
      <c r="C34" s="32">
        <v>4528</v>
      </c>
      <c r="D34" s="32">
        <f>SUM(D35)</f>
        <v>0</v>
      </c>
      <c r="E34" s="28">
        <f>(D34*100)/C34</f>
        <v>0</v>
      </c>
      <c r="F34" s="30">
        <v>1.16</v>
      </c>
      <c r="G34" s="30">
        <v>1.16</v>
      </c>
      <c r="H34" s="32"/>
      <c r="I34" s="7">
        <f>FLOOR(G34,0.00001)*D34</f>
        <v>0</v>
      </c>
    </row>
    <row r="35" spans="1:9" ht="13.5">
      <c r="A35" s="5"/>
      <c r="B35" s="29"/>
      <c r="C35" s="31" t="s">
        <v>30</v>
      </c>
      <c r="D35" s="32"/>
      <c r="E35" s="28"/>
      <c r="F35" s="30"/>
      <c r="G35" s="30"/>
      <c r="H35" s="32"/>
      <c r="I35" s="7"/>
    </row>
    <row r="36" spans="1:9" ht="13.5">
      <c r="A36" s="5"/>
      <c r="B36" s="29"/>
      <c r="C36" s="31"/>
      <c r="D36" s="6"/>
      <c r="E36" s="28"/>
      <c r="F36" s="30"/>
      <c r="G36" s="30"/>
      <c r="H36" s="32"/>
      <c r="I36" s="7"/>
    </row>
    <row r="37" spans="1:9" ht="13.5">
      <c r="A37" s="5">
        <v>9</v>
      </c>
      <c r="B37" s="29" t="s">
        <v>25</v>
      </c>
      <c r="C37" s="32">
        <v>325710</v>
      </c>
      <c r="D37" s="32">
        <f>SUM(D38:D39)</f>
        <v>300990</v>
      </c>
      <c r="E37" s="28">
        <f>(D37*100)/C37</f>
        <v>92.41042645297965</v>
      </c>
      <c r="F37" s="30">
        <v>1.16</v>
      </c>
      <c r="G37" s="30">
        <v>1.16</v>
      </c>
      <c r="H37" s="33" t="s">
        <v>21</v>
      </c>
      <c r="I37" s="7">
        <f>FLOOR(G37,0.00001)*D37</f>
        <v>349148.4</v>
      </c>
    </row>
    <row r="38" spans="1:9" ht="13.5">
      <c r="A38" s="5"/>
      <c r="B38" s="29"/>
      <c r="C38" s="31" t="s">
        <v>19</v>
      </c>
      <c r="D38" s="32">
        <v>150990</v>
      </c>
      <c r="E38" s="28"/>
      <c r="F38" s="30"/>
      <c r="G38" s="30"/>
      <c r="H38" s="32"/>
      <c r="I38" s="7"/>
    </row>
    <row r="39" spans="1:9" ht="13.5">
      <c r="A39" s="5"/>
      <c r="B39" s="29"/>
      <c r="C39" s="31" t="s">
        <v>26</v>
      </c>
      <c r="D39" s="32">
        <v>150000</v>
      </c>
      <c r="E39" s="28"/>
      <c r="F39" s="30"/>
      <c r="G39" s="30"/>
      <c r="H39" s="32"/>
      <c r="I39" s="7"/>
    </row>
    <row r="40" spans="1:9" ht="13.5">
      <c r="A40" s="5"/>
      <c r="B40" s="29"/>
      <c r="C40" s="31"/>
      <c r="D40" s="6"/>
      <c r="E40" s="28"/>
      <c r="F40" s="30"/>
      <c r="G40" s="30"/>
      <c r="H40" s="32"/>
      <c r="I40" s="7"/>
    </row>
    <row r="41" spans="1:9" ht="13.5">
      <c r="A41" s="5">
        <v>10</v>
      </c>
      <c r="B41" s="29" t="s">
        <v>24</v>
      </c>
      <c r="C41" s="32">
        <v>202148</v>
      </c>
      <c r="D41" s="32">
        <f>SUM(D42:D45)</f>
        <v>202148</v>
      </c>
      <c r="E41" s="28"/>
      <c r="F41" s="30">
        <v>1.16</v>
      </c>
      <c r="G41" s="30">
        <v>1.16</v>
      </c>
      <c r="H41" s="32">
        <f>(G41*100)/F41-100</f>
        <v>0</v>
      </c>
      <c r="I41" s="7">
        <f>FLOOR(G41,0.00001)*D41</f>
        <v>234491.68000000002</v>
      </c>
    </row>
    <row r="42" spans="1:9" ht="13.5">
      <c r="A42" s="5"/>
      <c r="B42" s="29"/>
      <c r="C42" s="31" t="s">
        <v>19</v>
      </c>
      <c r="D42" s="32">
        <v>30000</v>
      </c>
      <c r="E42" s="28"/>
      <c r="F42" s="30"/>
      <c r="G42" s="30"/>
      <c r="H42" s="32"/>
      <c r="I42" s="7"/>
    </row>
    <row r="43" spans="1:9" ht="13.5">
      <c r="A43" s="5"/>
      <c r="B43" s="29"/>
      <c r="C43" s="31" t="s">
        <v>27</v>
      </c>
      <c r="D43" s="32">
        <v>50000</v>
      </c>
      <c r="E43" s="28"/>
      <c r="F43" s="30"/>
      <c r="G43" s="30"/>
      <c r="H43" s="32"/>
      <c r="I43" s="7"/>
    </row>
    <row r="44" spans="1:9" ht="13.5">
      <c r="A44" s="5"/>
      <c r="B44" s="29"/>
      <c r="C44" s="31" t="s">
        <v>28</v>
      </c>
      <c r="D44" s="32">
        <v>28000</v>
      </c>
      <c r="E44" s="28"/>
      <c r="F44" s="30"/>
      <c r="G44" s="30"/>
      <c r="H44" s="32"/>
      <c r="I44" s="7"/>
    </row>
    <row r="45" spans="1:9" ht="13.5">
      <c r="A45" s="5"/>
      <c r="B45" s="29"/>
      <c r="C45" s="31" t="s">
        <v>20</v>
      </c>
      <c r="D45" s="32">
        <v>94148</v>
      </c>
      <c r="E45" s="28"/>
      <c r="F45" s="30"/>
      <c r="G45" s="30"/>
      <c r="H45" s="32"/>
      <c r="I45" s="7"/>
    </row>
    <row r="46" spans="1:9" ht="13.5">
      <c r="A46" s="5"/>
      <c r="B46" s="29"/>
      <c r="C46" s="31"/>
      <c r="D46" s="6"/>
      <c r="E46" s="28"/>
      <c r="F46" s="30"/>
      <c r="G46" s="30"/>
      <c r="H46" s="32"/>
      <c r="I46" s="7"/>
    </row>
    <row r="47" spans="1:9" ht="13.5">
      <c r="A47" s="5">
        <v>11</v>
      </c>
      <c r="B47" s="29" t="s">
        <v>33</v>
      </c>
      <c r="C47" s="32">
        <v>441830</v>
      </c>
      <c r="D47" s="32">
        <f>SUM(D48:D50)</f>
        <v>399852</v>
      </c>
      <c r="E47" s="28">
        <f>(D47*100)/C47</f>
        <v>90.49906072471312</v>
      </c>
      <c r="F47" s="30">
        <v>1.16</v>
      </c>
      <c r="G47" s="30">
        <v>1.16</v>
      </c>
      <c r="H47" s="32"/>
      <c r="I47" s="7">
        <f>FLOOR(G47,0.00001)*D47</f>
        <v>463828.32000000007</v>
      </c>
    </row>
    <row r="48" spans="1:9" ht="13.5">
      <c r="A48" s="5"/>
      <c r="B48" s="29"/>
      <c r="C48" s="31" t="s">
        <v>19</v>
      </c>
      <c r="D48" s="32">
        <v>350000</v>
      </c>
      <c r="E48" s="28"/>
      <c r="F48" s="30"/>
      <c r="G48" s="30"/>
      <c r="H48" s="32"/>
      <c r="I48" s="7"/>
    </row>
    <row r="49" spans="1:9" ht="13.5">
      <c r="A49" s="5"/>
      <c r="B49" s="29"/>
      <c r="C49" s="31" t="s">
        <v>28</v>
      </c>
      <c r="D49" s="32">
        <v>44000</v>
      </c>
      <c r="E49" s="28"/>
      <c r="F49" s="30"/>
      <c r="G49" s="30"/>
      <c r="H49" s="32"/>
      <c r="I49" s="7"/>
    </row>
    <row r="50" spans="1:9" ht="13.5">
      <c r="A50" s="5"/>
      <c r="B50" s="29"/>
      <c r="C50" s="31" t="s">
        <v>20</v>
      </c>
      <c r="D50" s="32">
        <v>5852</v>
      </c>
      <c r="E50" s="28"/>
      <c r="F50" s="30"/>
      <c r="G50" s="30"/>
      <c r="H50" s="32"/>
      <c r="I50" s="7"/>
    </row>
    <row r="51" spans="1:9" ht="13.5">
      <c r="A51" s="5"/>
      <c r="B51" s="29"/>
      <c r="C51" s="31"/>
      <c r="D51" s="6"/>
      <c r="E51" s="28"/>
      <c r="F51" s="30"/>
      <c r="G51" s="30"/>
      <c r="H51" s="32"/>
      <c r="I51" s="7"/>
    </row>
    <row r="52" spans="1:9" ht="13.5">
      <c r="A52" s="5">
        <v>12</v>
      </c>
      <c r="B52" s="29" t="s">
        <v>34</v>
      </c>
      <c r="C52" s="32">
        <v>770</v>
      </c>
      <c r="D52" s="6">
        <f>SUM(D53)</f>
        <v>0</v>
      </c>
      <c r="E52" s="28">
        <f>(D52*100)/C52</f>
        <v>0</v>
      </c>
      <c r="F52" s="30">
        <v>1.16</v>
      </c>
      <c r="G52" s="39" t="s">
        <v>21</v>
      </c>
      <c r="H52" s="33" t="s">
        <v>21</v>
      </c>
      <c r="I52" s="7"/>
    </row>
    <row r="53" spans="1:9" ht="13.5">
      <c r="A53" s="5"/>
      <c r="B53" s="29"/>
      <c r="C53" s="31" t="s">
        <v>30</v>
      </c>
      <c r="D53" s="6"/>
      <c r="E53" s="28"/>
      <c r="F53" s="30"/>
      <c r="G53" s="30"/>
      <c r="H53" s="32"/>
      <c r="I53" s="7"/>
    </row>
    <row r="54" spans="1:9" ht="13.5">
      <c r="A54" s="5"/>
      <c r="B54" s="29"/>
      <c r="C54" s="31"/>
      <c r="D54" s="6"/>
      <c r="E54" s="28"/>
      <c r="F54" s="30"/>
      <c r="G54" s="30"/>
      <c r="H54" s="32"/>
      <c r="I54" s="7"/>
    </row>
    <row r="55" spans="1:9" ht="13.5">
      <c r="A55" s="5"/>
      <c r="B55" s="29"/>
      <c r="C55" s="31"/>
      <c r="D55" s="6"/>
      <c r="E55" s="28"/>
      <c r="F55" s="30"/>
      <c r="G55" s="30"/>
      <c r="H55" s="32"/>
      <c r="I55" s="7"/>
    </row>
    <row r="56" spans="1:9" ht="13.5">
      <c r="A56" s="11"/>
      <c r="B56" s="16" t="s">
        <v>12</v>
      </c>
      <c r="C56" s="12">
        <f>SUM(C10:C55)</f>
        <v>2500003</v>
      </c>
      <c r="D56" s="19">
        <f>SUM(D47,D41,D37,D34,D31,D27,D24,D20,D17,D14,D10)</f>
        <v>1630460</v>
      </c>
      <c r="E56" s="25">
        <f>(D56*100)/C56</f>
        <v>65.21832173801391</v>
      </c>
      <c r="F56" s="20"/>
      <c r="G56" s="20"/>
      <c r="H56" s="13"/>
      <c r="I56" s="27">
        <f>SUM(I10:I52)</f>
        <v>1891333.6</v>
      </c>
    </row>
    <row r="57" spans="1:9" ht="13.5">
      <c r="A57" s="5"/>
      <c r="B57" s="24"/>
      <c r="C57" s="6"/>
      <c r="D57" s="6"/>
      <c r="E57" s="14"/>
      <c r="F57" s="26"/>
      <c r="G57" s="26"/>
      <c r="H57" s="7"/>
      <c r="I57" s="7"/>
    </row>
    <row r="58" spans="1:9" ht="13.5">
      <c r="A58" s="17"/>
      <c r="B58" s="16" t="s">
        <v>11</v>
      </c>
      <c r="C58" s="19">
        <f>SUM(C56)</f>
        <v>2500003</v>
      </c>
      <c r="D58" s="19">
        <f>SUM(D56)</f>
        <v>1630460</v>
      </c>
      <c r="E58" s="25">
        <f>(D58*100)/C58</f>
        <v>65.21832173801391</v>
      </c>
      <c r="F58" s="18"/>
      <c r="G58" s="18"/>
      <c r="H58" s="18"/>
      <c r="I58" s="27">
        <f>SUM(I56)</f>
        <v>1891333.6</v>
      </c>
    </row>
    <row r="59" ht="12.75">
      <c r="C59" s="15"/>
    </row>
    <row r="60" ht="12.75">
      <c r="C60" s="15"/>
    </row>
    <row r="61" spans="2:3" ht="13.5">
      <c r="B61" s="5"/>
      <c r="C61" s="15"/>
    </row>
    <row r="62" spans="2:3" ht="13.5">
      <c r="B62" s="5"/>
      <c r="C62" s="15"/>
    </row>
    <row r="63" spans="2:3" ht="13.5">
      <c r="B63" s="5"/>
      <c r="C63" s="15"/>
    </row>
    <row r="64" spans="2:3" ht="13.5">
      <c r="B64" s="5"/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2012-07-18T18:09:48Z</dcterms:modified>
  <cp:category/>
  <cp:version/>
  <cp:contentType/>
  <cp:contentStatus/>
</cp:coreProperties>
</file>