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46 TRIGO VENDA " sheetId="1" r:id="rId1"/>
  </sheets>
  <definedNames/>
  <calcPr fullCalcOnLoad="1"/>
</workbook>
</file>

<file path=xl/sharedStrings.xml><?xml version="1.0" encoding="utf-8"?>
<sst xmlns="http://schemas.openxmlformats.org/spreadsheetml/2006/main" count="60" uniqueCount="39">
  <si>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</si>
  <si>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</si>
  <si>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</si>
  <si>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</si>
  <si>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</si>
  <si>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</si>
  <si>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</si>
  <si>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</si>
  <si>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</si>
  <si>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</si>
  <si>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</si>
  <si>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</si>
  <si>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</si>
  <si>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</si>
  <si>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</si>
  <si>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</si>
  <si>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</si>
  <si>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</si>
  <si>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</si>
  <si>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</si>
  <si>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MS</t>
  </si>
  <si>
    <t>Dourados</t>
  </si>
  <si>
    <t>-</t>
  </si>
  <si>
    <t>PR</t>
  </si>
  <si>
    <t>Itabera</t>
  </si>
  <si>
    <t xml:space="preserve">Cascavel </t>
  </si>
  <si>
    <t>BCMM</t>
  </si>
  <si>
    <t>BCML</t>
  </si>
  <si>
    <t>SP</t>
  </si>
  <si>
    <t>BCSP</t>
  </si>
  <si>
    <t xml:space="preserve">Rio Brilhante </t>
  </si>
  <si>
    <t xml:space="preserve">        AVISO DE VENDA DE TRIGO EM GRÃOS – Nº 246/12 - 12/07/2012</t>
  </si>
  <si>
    <t>Capitão Leonidas</t>
  </si>
  <si>
    <t>Cascavel</t>
  </si>
  <si>
    <t>Catanduvas</t>
  </si>
  <si>
    <t>Corbelia</t>
  </si>
  <si>
    <t>BBM PR</t>
  </si>
  <si>
    <t>Maringa</t>
  </si>
  <si>
    <t>São Miguel do Iguaçu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</si>
</sst>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185" fontId="1" fillId="0" borderId="0" xfId="53" applyNumberFormat="1" applyFont="1" applyAlignment="1">
      <alignment horizontal="center" vertical="center"/>
    </xf>
    <xf numFmtId="43" fontId="1" fillId="33" borderId="14" xfId="53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63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tabSelected="1" workbookViewId="0" topLeftCell="A1">
      <selection activeCell="G52" sqref="G52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2.421875" style="0" bestFit="1" customWidth="1"/>
    <col min="6" max="6" width="11.28125" style="0" bestFit="1" customWidth="1"/>
    <col min="7" max="7" width="10.140625" style="0" bestFit="1" customWidth="1"/>
    <col min="8" max="8" width="11.7109375" style="0" customWidth="1"/>
    <col min="9" max="9" width="18.7109375" style="0" customWidth="1"/>
  </cols>
  <sheetData>
    <row r="1" ht="72.75" customHeight="1"/>
    <row r="2" spans="1:9" ht="38.25" customHeight="1">
      <c r="A2" s="34" t="s">
        <v>31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6" t="s">
        <v>20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21</v>
      </c>
      <c r="C10" s="26">
        <v>9586</v>
      </c>
      <c r="D10" s="21">
        <v>0</v>
      </c>
      <c r="E10" s="25">
        <f>(D10*100)/C10</f>
        <v>0</v>
      </c>
      <c r="F10" s="32">
        <v>0.532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6" t="s">
        <v>19</v>
      </c>
      <c r="D11" s="29"/>
      <c r="E11" s="25"/>
      <c r="F11" s="23"/>
      <c r="G11" s="21"/>
      <c r="H11" s="21"/>
      <c r="I11" s="6"/>
    </row>
    <row r="12" spans="1:9" ht="13.5">
      <c r="A12" s="5"/>
      <c r="B12" s="18"/>
      <c r="C12" s="26"/>
      <c r="D12" s="29"/>
      <c r="E12" s="25"/>
      <c r="F12" s="23"/>
      <c r="G12" s="21"/>
      <c r="H12" s="21"/>
      <c r="I12" s="6"/>
    </row>
    <row r="13" spans="1:9" ht="13.5">
      <c r="A13" s="5">
        <v>2</v>
      </c>
      <c r="B13" s="18" t="s">
        <v>30</v>
      </c>
      <c r="C13" s="26">
        <v>117371</v>
      </c>
      <c r="D13" s="21">
        <v>0</v>
      </c>
      <c r="E13" s="25">
        <f>(D13*100)/C13</f>
        <v>0</v>
      </c>
      <c r="F13" s="32">
        <v>0.532</v>
      </c>
      <c r="G13" s="21">
        <v>0</v>
      </c>
      <c r="H13" s="21">
        <v>0</v>
      </c>
      <c r="I13" s="6">
        <f>FLOOR(G13,0.00001)*D13</f>
        <v>0</v>
      </c>
    </row>
    <row r="14" spans="1:9" ht="13.5">
      <c r="A14" s="5"/>
      <c r="B14" s="18"/>
      <c r="C14" s="26" t="s">
        <v>19</v>
      </c>
      <c r="D14" s="29"/>
      <c r="E14" s="25"/>
      <c r="F14" s="23"/>
      <c r="G14" s="21"/>
      <c r="H14" s="21"/>
      <c r="I14" s="6"/>
    </row>
    <row r="15" spans="1:9" ht="13.5">
      <c r="A15" s="5"/>
      <c r="B15" s="18"/>
      <c r="C15" s="26"/>
      <c r="D15" s="29"/>
      <c r="E15" s="25"/>
      <c r="F15" s="23"/>
      <c r="G15" s="21"/>
      <c r="H15" s="21"/>
      <c r="I15" s="6"/>
    </row>
    <row r="16" spans="1:9" ht="13.5">
      <c r="A16" s="5"/>
      <c r="B16" s="18"/>
      <c r="C16" s="26"/>
      <c r="D16" s="29"/>
      <c r="E16" s="25"/>
      <c r="F16" s="23"/>
      <c r="G16" s="21"/>
      <c r="H16" s="21"/>
      <c r="I16" s="6"/>
    </row>
    <row r="17" spans="1:9" ht="13.5">
      <c r="A17" s="10"/>
      <c r="B17" s="12" t="s">
        <v>14</v>
      </c>
      <c r="C17" s="27">
        <f>SUM(C10:C16)</f>
        <v>126957</v>
      </c>
      <c r="D17" s="30">
        <f>SUM(D13,D10)</f>
        <v>0</v>
      </c>
      <c r="E17" s="19">
        <f>(D17*100)/C17</f>
        <v>0</v>
      </c>
      <c r="F17" s="15"/>
      <c r="G17" s="15"/>
      <c r="H17" s="11"/>
      <c r="I17" s="20">
        <f>SUM(I3:I16)</f>
        <v>0</v>
      </c>
    </row>
    <row r="18" spans="1:9" ht="13.5">
      <c r="A18" s="5"/>
      <c r="B18" s="18"/>
      <c r="C18" s="26"/>
      <c r="D18" s="29"/>
      <c r="E18" s="25"/>
      <c r="F18" s="23"/>
      <c r="G18" s="21"/>
      <c r="H18" s="21"/>
      <c r="I18" s="6"/>
    </row>
    <row r="19" spans="1:9" ht="13.5">
      <c r="A19" s="36" t="s">
        <v>23</v>
      </c>
      <c r="B19" s="37"/>
      <c r="C19" s="37"/>
      <c r="D19" s="37"/>
      <c r="E19" s="37"/>
      <c r="F19" s="37"/>
      <c r="G19" s="37"/>
      <c r="H19" s="37"/>
      <c r="I19" s="38"/>
    </row>
    <row r="20" spans="1:9" ht="13.5">
      <c r="A20" s="5"/>
      <c r="B20" s="18"/>
      <c r="C20" s="26"/>
      <c r="D20" s="29"/>
      <c r="E20" s="25"/>
      <c r="F20" s="23"/>
      <c r="G20" s="21"/>
      <c r="H20" s="21"/>
      <c r="I20" s="6"/>
    </row>
    <row r="21" spans="1:9" ht="14.25" customHeight="1">
      <c r="A21" s="5">
        <v>3</v>
      </c>
      <c r="B21" s="18" t="s">
        <v>32</v>
      </c>
      <c r="C21" s="26">
        <v>7560000</v>
      </c>
      <c r="D21" s="21">
        <f>SUM(D22:D22)</f>
        <v>500000</v>
      </c>
      <c r="E21" s="25">
        <f>(D21*100)/C21</f>
        <v>6.613756613756614</v>
      </c>
      <c r="F21" s="32">
        <v>0.477</v>
      </c>
      <c r="G21" s="32">
        <v>0.477</v>
      </c>
      <c r="H21" s="21">
        <f>(G21*100)/F21-100</f>
        <v>0</v>
      </c>
      <c r="I21" s="6">
        <f>FLOOR(G21,0.00001)*D21</f>
        <v>238500.00000000003</v>
      </c>
    </row>
    <row r="22" spans="1:9" ht="13.5">
      <c r="A22" s="5"/>
      <c r="B22" s="18"/>
      <c r="C22" s="26" t="s">
        <v>27</v>
      </c>
      <c r="D22" s="29">
        <v>500000</v>
      </c>
      <c r="E22" s="25"/>
      <c r="F22" s="23"/>
      <c r="G22" s="21"/>
      <c r="H22" s="21"/>
      <c r="I22" s="6"/>
    </row>
    <row r="23" spans="1:9" ht="13.5">
      <c r="A23" s="5"/>
      <c r="B23" s="18"/>
      <c r="C23" s="26"/>
      <c r="D23" s="29"/>
      <c r="E23" s="25"/>
      <c r="F23" s="23"/>
      <c r="G23" s="21"/>
      <c r="H23" s="21"/>
      <c r="I23" s="6"/>
    </row>
    <row r="24" spans="1:9" ht="13.5">
      <c r="A24" s="5">
        <v>4</v>
      </c>
      <c r="B24" s="18" t="s">
        <v>25</v>
      </c>
      <c r="C24" s="26">
        <v>5000000</v>
      </c>
      <c r="D24" s="21">
        <f>SUM(D25)</f>
        <v>200000</v>
      </c>
      <c r="E24" s="25">
        <f>(D24*100)/C24</f>
        <v>4</v>
      </c>
      <c r="F24" s="32">
        <v>0.477</v>
      </c>
      <c r="G24" s="32">
        <v>0.477</v>
      </c>
      <c r="H24" s="21">
        <f>(G24*100)/F24-100</f>
        <v>0</v>
      </c>
      <c r="I24" s="6">
        <f>FLOOR(G24,0.00001)*D24</f>
        <v>95400</v>
      </c>
    </row>
    <row r="25" spans="1:9" ht="13.5">
      <c r="A25" s="5"/>
      <c r="B25" s="18"/>
      <c r="C25" s="26" t="s">
        <v>26</v>
      </c>
      <c r="D25" s="21">
        <v>200000</v>
      </c>
      <c r="E25" s="25"/>
      <c r="F25" s="23"/>
      <c r="G25" s="21"/>
      <c r="H25" s="21"/>
      <c r="I25" s="6"/>
    </row>
    <row r="26" spans="1:9" ht="13.5">
      <c r="A26" s="5"/>
      <c r="B26" s="18"/>
      <c r="C26" s="28"/>
      <c r="D26" s="26"/>
      <c r="E26" s="22"/>
      <c r="F26" s="23"/>
      <c r="G26" s="24"/>
      <c r="H26" s="21"/>
      <c r="I26" s="6"/>
    </row>
    <row r="27" spans="1:9" ht="13.5">
      <c r="A27" s="5">
        <v>5</v>
      </c>
      <c r="B27" s="18" t="s">
        <v>33</v>
      </c>
      <c r="C27" s="26">
        <v>6224000</v>
      </c>
      <c r="D27" s="21">
        <f>SUM(D28:D29)</f>
        <v>0</v>
      </c>
      <c r="E27" s="25">
        <f>(D27*100)/C27</f>
        <v>0</v>
      </c>
      <c r="F27" s="32">
        <v>0.477</v>
      </c>
      <c r="G27" s="32"/>
      <c r="H27" s="21"/>
      <c r="I27" s="6">
        <f>FLOOR(G27,0.00001)*D27</f>
        <v>0</v>
      </c>
    </row>
    <row r="28" spans="1:9" ht="13.5">
      <c r="A28" s="5"/>
      <c r="B28" s="18"/>
      <c r="C28" s="26" t="s">
        <v>19</v>
      </c>
      <c r="D28" s="21"/>
      <c r="E28" s="21"/>
      <c r="F28" s="21"/>
      <c r="G28" s="21"/>
      <c r="H28" s="21"/>
      <c r="I28" s="6"/>
    </row>
    <row r="29" spans="1:9" ht="13.5">
      <c r="A29" s="5"/>
      <c r="B29" s="18"/>
      <c r="C29" s="26"/>
      <c r="D29" s="21"/>
      <c r="E29" s="21"/>
      <c r="F29" s="21"/>
      <c r="G29" s="21"/>
      <c r="H29" s="21"/>
      <c r="I29" s="6"/>
    </row>
    <row r="30" spans="1:9" ht="13.5">
      <c r="A30" s="5"/>
      <c r="B30" s="18"/>
      <c r="C30" s="26"/>
      <c r="D30" s="21"/>
      <c r="E30" s="21"/>
      <c r="F30" s="21"/>
      <c r="G30" s="21"/>
      <c r="H30" s="21"/>
      <c r="I30" s="6"/>
    </row>
    <row r="31" spans="1:9" ht="13.5">
      <c r="A31" s="5">
        <v>6</v>
      </c>
      <c r="B31" s="18" t="s">
        <v>34</v>
      </c>
      <c r="C31" s="26">
        <v>3800000</v>
      </c>
      <c r="D31" s="21">
        <f>SUM(D32)</f>
        <v>500000</v>
      </c>
      <c r="E31" s="25">
        <f>(D31*100)/C31</f>
        <v>13.157894736842104</v>
      </c>
      <c r="F31" s="32">
        <v>0.477</v>
      </c>
      <c r="G31" s="32">
        <v>0.477</v>
      </c>
      <c r="H31" s="21">
        <f>(G31*100)/F31-100</f>
        <v>0</v>
      </c>
      <c r="I31" s="6">
        <f>FLOOR(G31,0.00001)*D31</f>
        <v>238500.00000000003</v>
      </c>
    </row>
    <row r="32" spans="1:9" ht="13.5">
      <c r="A32" s="5"/>
      <c r="B32" s="18"/>
      <c r="C32" s="26" t="s">
        <v>27</v>
      </c>
      <c r="D32" s="21">
        <v>500000</v>
      </c>
      <c r="E32" s="21"/>
      <c r="F32" s="21"/>
      <c r="G32" s="21"/>
      <c r="H32" s="21"/>
      <c r="I32" s="6"/>
    </row>
    <row r="33" spans="1:9" ht="13.5">
      <c r="A33" s="5"/>
      <c r="B33" s="18"/>
      <c r="C33" s="26"/>
      <c r="D33" s="21"/>
      <c r="E33" s="21"/>
      <c r="F33" s="21"/>
      <c r="G33" s="21"/>
      <c r="H33" s="21"/>
      <c r="I33" s="6"/>
    </row>
    <row r="34" spans="1:9" ht="13.5">
      <c r="A34" s="5"/>
      <c r="B34" s="18"/>
      <c r="C34" s="26"/>
      <c r="D34" s="21"/>
      <c r="E34" s="21"/>
      <c r="F34" s="21"/>
      <c r="G34" s="21"/>
      <c r="H34" s="21"/>
      <c r="I34" s="6"/>
    </row>
    <row r="35" spans="1:9" ht="13.5">
      <c r="A35" s="5">
        <v>7</v>
      </c>
      <c r="B35" s="18" t="s">
        <v>35</v>
      </c>
      <c r="C35" s="26">
        <v>5440000</v>
      </c>
      <c r="D35" s="21">
        <f>SUM(D36:D37)</f>
        <v>530000</v>
      </c>
      <c r="E35" s="25">
        <f>(D35*100)/C35</f>
        <v>9.742647058823529</v>
      </c>
      <c r="F35" s="32">
        <v>0.477</v>
      </c>
      <c r="G35" s="32">
        <v>0.477</v>
      </c>
      <c r="H35" s="21">
        <f>(G35*100)/F35-100</f>
        <v>0</v>
      </c>
      <c r="I35" s="6">
        <f>FLOOR(G35,0.00001)*D35</f>
        <v>252810.00000000003</v>
      </c>
    </row>
    <row r="36" spans="1:9" ht="13.5">
      <c r="A36" s="5"/>
      <c r="B36" s="18"/>
      <c r="C36" s="26" t="s">
        <v>27</v>
      </c>
      <c r="D36" s="21">
        <v>500000</v>
      </c>
      <c r="E36" s="21"/>
      <c r="F36" s="21"/>
      <c r="G36" s="21"/>
      <c r="H36" s="21"/>
      <c r="I36" s="6"/>
    </row>
    <row r="37" spans="1:9" ht="13.5">
      <c r="A37" s="5"/>
      <c r="B37" s="18"/>
      <c r="C37" s="26" t="s">
        <v>36</v>
      </c>
      <c r="D37" s="21">
        <v>30000</v>
      </c>
      <c r="E37" s="21"/>
      <c r="F37" s="21"/>
      <c r="G37" s="21"/>
      <c r="H37" s="21"/>
      <c r="I37" s="6"/>
    </row>
    <row r="38" spans="3:9" ht="13.5">
      <c r="C38" s="26"/>
      <c r="D38" s="21"/>
      <c r="E38" s="21"/>
      <c r="F38" s="21"/>
      <c r="G38" s="21"/>
      <c r="H38" s="21"/>
      <c r="I38" s="6"/>
    </row>
    <row r="39" spans="1:9" ht="13.5">
      <c r="A39" s="5">
        <v>8</v>
      </c>
      <c r="B39" s="18" t="s">
        <v>37</v>
      </c>
      <c r="C39" s="26">
        <v>6570195</v>
      </c>
      <c r="D39" s="21">
        <f>SUM(D40,D41)</f>
        <v>6500000</v>
      </c>
      <c r="E39" s="25">
        <f>(D39*100)/C39</f>
        <v>98.93161466288291</v>
      </c>
      <c r="F39" s="32">
        <v>0.477</v>
      </c>
      <c r="G39" s="21">
        <v>0.501</v>
      </c>
      <c r="H39" s="21">
        <f>(G39*100)/F39-100</f>
        <v>5.031446540880509</v>
      </c>
      <c r="I39" s="6">
        <f>FLOOR(G39,0.00001)*D39</f>
        <v>3256500</v>
      </c>
    </row>
    <row r="40" spans="1:9" ht="13.5">
      <c r="A40" s="5"/>
      <c r="B40" s="18"/>
      <c r="C40" s="26" t="s">
        <v>26</v>
      </c>
      <c r="D40" s="21">
        <v>3500000</v>
      </c>
      <c r="E40" s="21"/>
      <c r="F40" s="21"/>
      <c r="G40" s="21"/>
      <c r="H40" s="21"/>
      <c r="I40" s="6"/>
    </row>
    <row r="41" spans="1:9" ht="13.5">
      <c r="A41" s="5"/>
      <c r="B41" s="18"/>
      <c r="C41" s="26" t="s">
        <v>27</v>
      </c>
      <c r="D41" s="21">
        <v>3000000</v>
      </c>
      <c r="E41" s="21"/>
      <c r="F41" s="21"/>
      <c r="G41" s="21"/>
      <c r="H41" s="21"/>
      <c r="I41" s="6"/>
    </row>
    <row r="42" spans="1:9" ht="13.5">
      <c r="A42" s="5"/>
      <c r="B42" s="18"/>
      <c r="C42" s="26"/>
      <c r="D42" s="21"/>
      <c r="E42" s="21"/>
      <c r="F42" s="21"/>
      <c r="G42" s="21"/>
      <c r="H42" s="21"/>
      <c r="I42" s="6"/>
    </row>
    <row r="43" spans="1:9" ht="13.5">
      <c r="A43" s="5">
        <v>9</v>
      </c>
      <c r="B43" s="18" t="s">
        <v>38</v>
      </c>
      <c r="C43" s="26">
        <v>2000000</v>
      </c>
      <c r="D43" s="21">
        <f>SUM(D44:D45)</f>
        <v>2000000</v>
      </c>
      <c r="E43" s="25">
        <f>(D43*100)/C43</f>
        <v>100</v>
      </c>
      <c r="F43" s="32">
        <v>0.477</v>
      </c>
      <c r="G43" s="32">
        <v>0.49</v>
      </c>
      <c r="H43" s="21">
        <f>(G43*100)/F43-100</f>
        <v>2.725366876310275</v>
      </c>
      <c r="I43" s="6">
        <f>FLOOR(G43,0.00001)*D43</f>
        <v>980000.0000000001</v>
      </c>
    </row>
    <row r="44" spans="1:9" ht="13.5">
      <c r="A44" s="5"/>
      <c r="B44" s="18"/>
      <c r="C44" s="26" t="s">
        <v>26</v>
      </c>
      <c r="D44" s="21">
        <v>300000</v>
      </c>
      <c r="E44" s="21"/>
      <c r="F44" s="21"/>
      <c r="G44" s="21"/>
      <c r="H44" s="21"/>
      <c r="I44" s="6"/>
    </row>
    <row r="45" spans="1:9" ht="13.5">
      <c r="A45" s="5"/>
      <c r="B45" s="18"/>
      <c r="C45" s="26" t="s">
        <v>36</v>
      </c>
      <c r="D45" s="21">
        <v>1700000</v>
      </c>
      <c r="E45" s="21"/>
      <c r="F45" s="21"/>
      <c r="G45" s="21"/>
      <c r="H45" s="21"/>
      <c r="I45" s="6"/>
    </row>
    <row r="46" spans="1:9" ht="13.5">
      <c r="A46" s="5"/>
      <c r="B46" s="18"/>
      <c r="C46" s="28"/>
      <c r="D46" s="26"/>
      <c r="E46" s="22"/>
      <c r="F46" s="23"/>
      <c r="G46" s="24"/>
      <c r="H46" s="21"/>
      <c r="I46" s="6"/>
    </row>
    <row r="47" spans="1:9" ht="13.5">
      <c r="A47" s="10"/>
      <c r="B47" s="12" t="s">
        <v>14</v>
      </c>
      <c r="C47" s="27">
        <f>SUM(C43,C39,C35,C31,C27,C24,C21)</f>
        <v>36594195</v>
      </c>
      <c r="D47" s="30">
        <f>SUM(D43,D39,D35,D31,D27,D24,D21)</f>
        <v>10230000</v>
      </c>
      <c r="E47" s="33" t="s">
        <v>22</v>
      </c>
      <c r="F47" s="15"/>
      <c r="G47" s="15"/>
      <c r="H47" s="11"/>
      <c r="I47" s="20">
        <f>SUM(I21:I46)</f>
        <v>5061710</v>
      </c>
    </row>
    <row r="48" spans="1:9" ht="13.5">
      <c r="A48" s="5"/>
      <c r="B48" s="18"/>
      <c r="C48" s="28"/>
      <c r="D48" s="26"/>
      <c r="E48" s="22"/>
      <c r="F48" s="23"/>
      <c r="G48" s="24"/>
      <c r="H48" s="21"/>
      <c r="I48" s="6"/>
    </row>
    <row r="49" spans="1:9" ht="13.5">
      <c r="A49" s="36" t="s">
        <v>28</v>
      </c>
      <c r="B49" s="37"/>
      <c r="C49" s="37"/>
      <c r="D49" s="37"/>
      <c r="E49" s="37"/>
      <c r="F49" s="37"/>
      <c r="G49" s="37"/>
      <c r="H49" s="37"/>
      <c r="I49" s="38"/>
    </row>
    <row r="50" spans="1:9" ht="13.5">
      <c r="A50" s="5"/>
      <c r="B50" s="18"/>
      <c r="C50" s="26"/>
      <c r="D50" s="21"/>
      <c r="E50" s="21"/>
      <c r="F50" s="21"/>
      <c r="G50" s="21"/>
      <c r="H50" s="21"/>
      <c r="I50" s="6"/>
    </row>
    <row r="51" spans="1:9" ht="13.5">
      <c r="A51" s="5">
        <v>10</v>
      </c>
      <c r="B51" s="18" t="s">
        <v>24</v>
      </c>
      <c r="C51" s="26">
        <v>245000</v>
      </c>
      <c r="D51" s="21">
        <f>SUM(D52)</f>
        <v>245000</v>
      </c>
      <c r="E51" s="25">
        <f>(D51*100)/C51</f>
        <v>100</v>
      </c>
      <c r="F51" s="32">
        <v>0.535</v>
      </c>
      <c r="G51" s="32">
        <v>0.553</v>
      </c>
      <c r="H51" s="21">
        <f>(G51*100)/F51-100</f>
        <v>3.3644859813084196</v>
      </c>
      <c r="I51" s="6">
        <f>FLOOR(G51,0.00001)*D51</f>
        <v>135485</v>
      </c>
    </row>
    <row r="52" spans="1:9" ht="13.5">
      <c r="A52" s="5"/>
      <c r="B52" s="18"/>
      <c r="C52" s="26" t="s">
        <v>27</v>
      </c>
      <c r="D52" s="26">
        <v>245000</v>
      </c>
      <c r="E52" s="21"/>
      <c r="F52" s="21"/>
      <c r="G52" s="21"/>
      <c r="H52" s="21"/>
      <c r="I52" s="6"/>
    </row>
    <row r="53" spans="3:9" ht="13.5">
      <c r="C53" s="26"/>
      <c r="D53" s="21"/>
      <c r="E53" s="21"/>
      <c r="F53" s="21"/>
      <c r="G53" s="21"/>
      <c r="H53" s="21"/>
      <c r="I53" s="6"/>
    </row>
    <row r="54" spans="1:9" ht="13.5">
      <c r="A54" s="5">
        <v>11</v>
      </c>
      <c r="B54" s="18" t="s">
        <v>24</v>
      </c>
      <c r="C54" s="26">
        <v>644000</v>
      </c>
      <c r="D54" s="21">
        <f>SUM(D55)</f>
        <v>644000</v>
      </c>
      <c r="E54" s="25">
        <f>(D54*100)/C54</f>
        <v>100</v>
      </c>
      <c r="F54" s="32">
        <v>0.535</v>
      </c>
      <c r="G54" s="21">
        <v>0.548</v>
      </c>
      <c r="H54" s="21">
        <f>(G54*100)/F54-100</f>
        <v>2.4299065420560737</v>
      </c>
      <c r="I54" s="6">
        <f>FLOOR(G54,0.00001)*D54</f>
        <v>352912</v>
      </c>
    </row>
    <row r="55" spans="1:9" ht="13.5">
      <c r="A55" s="5"/>
      <c r="B55" s="18"/>
      <c r="C55" s="26" t="s">
        <v>27</v>
      </c>
      <c r="D55" s="26">
        <v>644000</v>
      </c>
      <c r="E55" s="21"/>
      <c r="F55" s="21"/>
      <c r="G55" s="21"/>
      <c r="H55" s="21"/>
      <c r="I55" s="6"/>
    </row>
    <row r="56" spans="1:9" ht="13.5">
      <c r="A56" s="5"/>
      <c r="B56" s="18"/>
      <c r="C56" s="26"/>
      <c r="D56" s="21"/>
      <c r="E56" s="21"/>
      <c r="F56" s="21"/>
      <c r="G56" s="21"/>
      <c r="H56" s="21"/>
      <c r="I56" s="6"/>
    </row>
    <row r="57" spans="1:9" ht="13.5">
      <c r="A57" s="5">
        <v>12</v>
      </c>
      <c r="B57" s="18" t="s">
        <v>24</v>
      </c>
      <c r="C57" s="26">
        <v>306000</v>
      </c>
      <c r="D57" s="21">
        <f>SUM(D58,D59)</f>
        <v>306000</v>
      </c>
      <c r="E57" s="25">
        <f>(D57*100)/C57</f>
        <v>100</v>
      </c>
      <c r="F57" s="32">
        <v>0.535</v>
      </c>
      <c r="G57" s="32">
        <v>0.54</v>
      </c>
      <c r="H57" s="21">
        <f>(G57*100)/F57-100</f>
        <v>0.9345794392523317</v>
      </c>
      <c r="I57" s="6">
        <f>FLOOR(G57,0.00001)*D57</f>
        <v>165240</v>
      </c>
    </row>
    <row r="58" spans="1:9" ht="13.5">
      <c r="A58" s="5"/>
      <c r="B58" s="18"/>
      <c r="C58" s="26" t="s">
        <v>29</v>
      </c>
      <c r="D58" s="26">
        <v>156000</v>
      </c>
      <c r="E58" s="21"/>
      <c r="F58" s="21"/>
      <c r="G58" s="21"/>
      <c r="H58" s="21"/>
      <c r="I58" s="6"/>
    </row>
    <row r="59" spans="1:9" ht="13.5">
      <c r="A59" s="5"/>
      <c r="B59" s="18"/>
      <c r="C59" s="26" t="s">
        <v>26</v>
      </c>
      <c r="D59" s="26">
        <v>150000</v>
      </c>
      <c r="E59" s="21"/>
      <c r="F59" s="21"/>
      <c r="G59" s="21"/>
      <c r="H59" s="21"/>
      <c r="I59" s="6"/>
    </row>
    <row r="60" spans="1:9" ht="13.5">
      <c r="A60" s="5"/>
      <c r="B60" s="18"/>
      <c r="C60" s="26"/>
      <c r="D60" s="21"/>
      <c r="E60" s="21"/>
      <c r="F60" s="21"/>
      <c r="G60" s="21"/>
      <c r="H60" s="21"/>
      <c r="I60" s="6"/>
    </row>
    <row r="61" spans="1:9" ht="13.5">
      <c r="A61" s="5"/>
      <c r="B61" s="18"/>
      <c r="C61" s="28"/>
      <c r="D61" s="26"/>
      <c r="E61" s="22"/>
      <c r="F61" s="23"/>
      <c r="G61" s="24"/>
      <c r="H61" s="21"/>
      <c r="I61" s="6"/>
    </row>
    <row r="62" spans="1:9" ht="13.5">
      <c r="A62" s="10"/>
      <c r="B62" s="12" t="s">
        <v>14</v>
      </c>
      <c r="C62" s="27">
        <f>SUM(C57,C54,C51)</f>
        <v>1195000</v>
      </c>
      <c r="D62" s="30">
        <f>SUM(D57,D54,D51)</f>
        <v>1195000</v>
      </c>
      <c r="E62" s="33" t="s">
        <v>22</v>
      </c>
      <c r="F62" s="15"/>
      <c r="G62" s="15"/>
      <c r="H62" s="11"/>
      <c r="I62" s="20">
        <f>SUM(I51:I61)</f>
        <v>653637</v>
      </c>
    </row>
    <row r="63" spans="1:9" ht="13.5">
      <c r="A63" s="5"/>
      <c r="B63" s="18"/>
      <c r="C63" s="28"/>
      <c r="D63" s="26"/>
      <c r="E63" s="22"/>
      <c r="F63" s="23"/>
      <c r="G63" s="24"/>
      <c r="H63" s="21"/>
      <c r="I63" s="6"/>
    </row>
    <row r="65" spans="1:9" ht="13.5">
      <c r="A65" s="13"/>
      <c r="B65" s="12" t="s">
        <v>12</v>
      </c>
      <c r="C65" s="27">
        <f>SUM(C62,C47,C17)</f>
        <v>37916152</v>
      </c>
      <c r="D65" s="27">
        <f>SUM(D62,D47,D17)</f>
        <v>11425000</v>
      </c>
      <c r="E65" s="19">
        <f>(D65*100)/C65</f>
        <v>30.132277136139763</v>
      </c>
      <c r="F65" s="14"/>
      <c r="G65" s="14"/>
      <c r="H65" s="14"/>
      <c r="I65" s="31">
        <f>SUM(I62,I47,I17)</f>
        <v>5715347</v>
      </c>
    </row>
  </sheetData>
  <sheetProtection/>
  <mergeCells count="4">
    <mergeCell ref="A2:I2"/>
    <mergeCell ref="A8:I8"/>
    <mergeCell ref="A19:I19"/>
    <mergeCell ref="A49:I49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2012-02-08T13:14:40Z</cp:lastPrinted>
  <dcterms:created xsi:type="dcterms:W3CDTF">2005-05-09T20:19:33Z</dcterms:created>
  <dcterms:modified xsi:type="dcterms:W3CDTF">2012-07-12T15:07:22Z</dcterms:modified>
  <cp:category/>
  <cp:version/>
  <cp:contentType/>
  <cp:contentStatus/>
</cp:coreProperties>
</file>