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9 FEIJÃO CORES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<sst xmlns="http://schemas.openxmlformats.org/spreadsheetml/2006/main" count="77" uniqueCount="45">
  <si>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</si>
  <si>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</si>
  <si>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</si>
  <si>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</si>
  <si>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</si>
  <si>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</si>
  <si>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</si>
  <si>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</si>
  <si>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</si>
  <si>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</si>
  <si>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</si>
  <si>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</si>
  <si>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</si>
  <si>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</si>
  <si>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</si>
  <si>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</si>
  <si>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</si>
  <si>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</si>
  <si>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</si>
  <si>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</si>
  <si>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</si>
  <si>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-</t>
  </si>
  <si>
    <t>PR</t>
  </si>
  <si>
    <t xml:space="preserve">Retirado </t>
  </si>
  <si>
    <t>SP</t>
  </si>
  <si>
    <t>Maracaju</t>
  </si>
  <si>
    <t xml:space="preserve">Prudentopolis </t>
  </si>
  <si>
    <t>Bauru</t>
  </si>
  <si>
    <t>Botucatu</t>
  </si>
  <si>
    <t>Garça</t>
  </si>
  <si>
    <t>BBM PR</t>
  </si>
  <si>
    <t>Ivaipora</t>
  </si>
  <si>
    <t>Apucarana</t>
  </si>
  <si>
    <t>Campo Mourão</t>
  </si>
  <si>
    <t>Ponta Grossa</t>
  </si>
  <si>
    <t>Salto do Lontra</t>
  </si>
  <si>
    <t xml:space="preserve">Tres Barras </t>
  </si>
  <si>
    <t>BCMM</t>
  </si>
  <si>
    <t>Bernardino</t>
  </si>
  <si>
    <t xml:space="preserve">        AVISO DE VENDA DE FEIJÃO CORES – Nº 239/12 - 11/07/2012</t>
  </si>
  <si>
    <t>Cancelado</t>
  </si>
  <si>
    <t>Cruzeiro do Oeste</t>
  </si>
  <si>
    <t>Prudentopolis</t>
  </si>
  <si>
    <t>Rolandia</t>
  </si>
  <si>
    <t>Santo Antonio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</si>
</sst>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3"/>
  <sheetViews>
    <sheetView tabSelected="1" workbookViewId="0" topLeftCell="A1">
      <selection activeCell="D91" sqref="D9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34" t="s">
        <v>39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25</v>
      </c>
      <c r="C10" s="26">
        <v>233735</v>
      </c>
      <c r="D10" s="21">
        <f>SUM(D11)</f>
        <v>0</v>
      </c>
      <c r="E10" s="25">
        <f>(D10*100)/C10</f>
        <v>0</v>
      </c>
      <c r="F10" s="32">
        <v>0.672</v>
      </c>
      <c r="G10" s="32"/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1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/>
      <c r="B13" s="18"/>
      <c r="C13" s="26"/>
      <c r="D13" s="29"/>
      <c r="E13" s="25"/>
      <c r="F13" s="23"/>
      <c r="G13" s="21"/>
      <c r="H13" s="21"/>
      <c r="I13" s="6"/>
    </row>
    <row r="14" spans="1:9" ht="13.5">
      <c r="A14" s="10"/>
      <c r="B14" s="12" t="s">
        <v>14</v>
      </c>
      <c r="C14" s="27">
        <f>SUM(C10:C13)</f>
        <v>233735</v>
      </c>
      <c r="D14" s="30">
        <f>SUM(D10)</f>
        <v>0</v>
      </c>
      <c r="E14" s="19">
        <f>(D14*100)/C14</f>
        <v>0</v>
      </c>
      <c r="F14" s="15"/>
      <c r="G14" s="15"/>
      <c r="H14" s="11"/>
      <c r="I14" s="20">
        <f>SUM(I3:I13)</f>
        <v>0</v>
      </c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3.5">
      <c r="A16" s="36" t="s">
        <v>22</v>
      </c>
      <c r="B16" s="37"/>
      <c r="C16" s="37"/>
      <c r="D16" s="37"/>
      <c r="E16" s="37"/>
      <c r="F16" s="37"/>
      <c r="G16" s="37"/>
      <c r="H16" s="37"/>
      <c r="I16" s="38"/>
    </row>
    <row r="17" spans="1:9" ht="13.5">
      <c r="A17" s="5"/>
      <c r="B17" s="18"/>
      <c r="C17" s="26"/>
      <c r="D17" s="29"/>
      <c r="E17" s="25"/>
      <c r="F17" s="23"/>
      <c r="G17" s="21"/>
      <c r="H17" s="21"/>
      <c r="I17" s="6"/>
    </row>
    <row r="18" spans="1:9" ht="14.25" customHeight="1">
      <c r="A18" s="5">
        <v>2</v>
      </c>
      <c r="B18" s="18" t="s">
        <v>31</v>
      </c>
      <c r="C18" s="26">
        <v>726609</v>
      </c>
      <c r="D18" s="21">
        <f>SUM(D19:D20)</f>
        <v>0</v>
      </c>
      <c r="E18" s="25">
        <f>(D18*100)/C18</f>
        <v>0</v>
      </c>
      <c r="F18" s="32">
        <v>0.672</v>
      </c>
      <c r="G18" s="32"/>
      <c r="H18" s="21">
        <f>(G18*100)/F18-100</f>
        <v>-100</v>
      </c>
      <c r="I18" s="6">
        <f>FLOOR(G18,0.00001)*D18</f>
        <v>0</v>
      </c>
    </row>
    <row r="19" spans="1:9" ht="13.5">
      <c r="A19" s="5"/>
      <c r="B19" s="18"/>
      <c r="C19" s="26" t="s">
        <v>19</v>
      </c>
      <c r="D19" s="29"/>
      <c r="E19" s="25"/>
      <c r="F19" s="23"/>
      <c r="G19" s="21"/>
      <c r="H19" s="21"/>
      <c r="I19" s="6"/>
    </row>
    <row r="20" spans="1:9" ht="13.5">
      <c r="A20" s="5"/>
      <c r="B20" s="18"/>
      <c r="C20" s="26"/>
      <c r="D20" s="29"/>
      <c r="E20" s="25"/>
      <c r="F20" s="23"/>
      <c r="G20" s="21"/>
      <c r="H20" s="21"/>
      <c r="I20" s="6"/>
    </row>
    <row r="21" spans="1:9" ht="13.5">
      <c r="A21" s="5"/>
      <c r="B21" s="18"/>
      <c r="C21" s="26"/>
      <c r="D21" s="29"/>
      <c r="E21" s="25"/>
      <c r="F21" s="23"/>
      <c r="G21" s="21"/>
      <c r="H21" s="21"/>
      <c r="I21" s="6"/>
    </row>
    <row r="22" spans="1:9" ht="13.5">
      <c r="A22" s="5">
        <v>3</v>
      </c>
      <c r="B22" s="18"/>
      <c r="C22" s="26" t="s">
        <v>40</v>
      </c>
      <c r="D22" s="21">
        <f>SUM(D23)</f>
        <v>0</v>
      </c>
      <c r="E22" s="25"/>
      <c r="F22" s="32"/>
      <c r="G22" s="32"/>
      <c r="H22" s="21"/>
      <c r="I22" s="6">
        <f>FLOOR(G22,0.00001)*D22</f>
        <v>0</v>
      </c>
    </row>
    <row r="23" spans="1:9" ht="13.5">
      <c r="A23" s="5"/>
      <c r="B23" s="18"/>
      <c r="C23" s="26"/>
      <c r="D23" s="21"/>
      <c r="E23" s="25"/>
      <c r="F23" s="23"/>
      <c r="G23" s="21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4</v>
      </c>
      <c r="B25" s="18" t="s">
        <v>32</v>
      </c>
      <c r="C25" s="26">
        <v>1001399</v>
      </c>
      <c r="D25" s="21">
        <f>SUM(D26:D27)</f>
        <v>0</v>
      </c>
      <c r="E25" s="25">
        <f>(D25*100)/C25</f>
        <v>0</v>
      </c>
      <c r="F25" s="32">
        <v>0.48</v>
      </c>
      <c r="G25" s="32"/>
      <c r="H25" s="21">
        <f>(G25*100)/F25-100</f>
        <v>-100</v>
      </c>
      <c r="I25" s="6">
        <f>FLOOR(G25,0.00001)*D25</f>
        <v>0</v>
      </c>
    </row>
    <row r="26" spans="1:9" ht="13.5">
      <c r="A26" s="5"/>
      <c r="B26" s="18"/>
      <c r="C26" s="26" t="s">
        <v>19</v>
      </c>
      <c r="D26" s="21"/>
      <c r="E26" s="21"/>
      <c r="F26" s="21"/>
      <c r="G26" s="21"/>
      <c r="H26" s="21"/>
      <c r="I26" s="6"/>
    </row>
    <row r="27" spans="1:9" ht="13.5">
      <c r="A27" s="5"/>
      <c r="B27" s="18"/>
      <c r="C27" s="26"/>
      <c r="D27" s="21"/>
      <c r="E27" s="21"/>
      <c r="F27" s="21"/>
      <c r="G27" s="21"/>
      <c r="H27" s="21"/>
      <c r="I27" s="6"/>
    </row>
    <row r="28" spans="1:9" ht="13.5">
      <c r="A28" s="5"/>
      <c r="B28" s="18"/>
      <c r="C28" s="26"/>
      <c r="D28" s="21"/>
      <c r="E28" s="21"/>
      <c r="F28" s="21"/>
      <c r="G28" s="21"/>
      <c r="H28" s="21"/>
      <c r="I28" s="6"/>
    </row>
    <row r="29" spans="1:9" ht="13.5">
      <c r="A29" s="5">
        <v>5</v>
      </c>
      <c r="B29" s="18" t="s">
        <v>33</v>
      </c>
      <c r="C29" s="26">
        <v>721583</v>
      </c>
      <c r="D29" s="21">
        <f>SUM(D30)</f>
        <v>0</v>
      </c>
      <c r="E29" s="25">
        <f>(D29*100)/C29</f>
        <v>0</v>
      </c>
      <c r="F29" s="32">
        <v>0.48</v>
      </c>
      <c r="G29" s="32"/>
      <c r="H29" s="21">
        <f>(G29*100)/F29-100</f>
        <v>-100</v>
      </c>
      <c r="I29" s="6">
        <f>FLOOR(G29,0.00001)*D29</f>
        <v>0</v>
      </c>
    </row>
    <row r="30" spans="1:9" ht="13.5">
      <c r="A30" s="5"/>
      <c r="B30" s="18"/>
      <c r="C30" s="26" t="s">
        <v>19</v>
      </c>
      <c r="D30" s="21"/>
      <c r="E30" s="21"/>
      <c r="F30" s="21"/>
      <c r="G30" s="21"/>
      <c r="H30" s="21"/>
      <c r="I30" s="6"/>
    </row>
    <row r="31" spans="1:9" ht="13.5">
      <c r="A31" s="5"/>
      <c r="B31" s="18"/>
      <c r="C31" s="26"/>
      <c r="D31" s="21"/>
      <c r="E31" s="21"/>
      <c r="F31" s="21"/>
      <c r="G31" s="21"/>
      <c r="H31" s="21"/>
      <c r="I31" s="6"/>
    </row>
    <row r="32" spans="1:9" ht="13.5">
      <c r="A32" s="5">
        <v>6</v>
      </c>
      <c r="B32" s="18" t="s">
        <v>41</v>
      </c>
      <c r="C32" s="26">
        <v>24402</v>
      </c>
      <c r="D32" s="21">
        <f>SUM(D33)</f>
        <v>0</v>
      </c>
      <c r="E32" s="25">
        <f>(D32*100)/C32</f>
        <v>0</v>
      </c>
      <c r="F32" s="32">
        <v>0.48</v>
      </c>
      <c r="G32" s="32"/>
      <c r="H32" s="21">
        <f>(G32*100)/F32-100</f>
        <v>-100</v>
      </c>
      <c r="I32" s="6">
        <f>FLOOR(G32,0.00001)*D32</f>
        <v>0</v>
      </c>
    </row>
    <row r="33" spans="1:9" ht="13.5">
      <c r="A33" s="5"/>
      <c r="B33" s="18"/>
      <c r="C33" s="26" t="s">
        <v>19</v>
      </c>
      <c r="D33" s="21"/>
      <c r="E33" s="25"/>
      <c r="F33" s="32"/>
      <c r="G33" s="32"/>
      <c r="H33" s="21"/>
      <c r="I33" s="6"/>
    </row>
    <row r="34" spans="1:9" ht="13.5">
      <c r="A34" s="5"/>
      <c r="B34" s="18"/>
      <c r="C34" s="26"/>
      <c r="D34" s="21"/>
      <c r="E34" s="25"/>
      <c r="F34" s="32"/>
      <c r="G34" s="32"/>
      <c r="H34" s="21"/>
      <c r="I34" s="6"/>
    </row>
    <row r="35" spans="1:9" ht="14.25" customHeight="1">
      <c r="A35" s="5">
        <v>7</v>
      </c>
      <c r="B35" s="18" t="s">
        <v>31</v>
      </c>
      <c r="C35" s="26">
        <v>450028</v>
      </c>
      <c r="D35" s="21">
        <f>SUM(D36:D36)</f>
        <v>0</v>
      </c>
      <c r="E35" s="25">
        <f>(D35*100)/C35</f>
        <v>0</v>
      </c>
      <c r="F35" s="32">
        <v>0.48</v>
      </c>
      <c r="G35" s="32">
        <v>0.48</v>
      </c>
      <c r="H35" s="21">
        <f>(G35*100)/F35-100</f>
        <v>0</v>
      </c>
      <c r="I35" s="6">
        <f>FLOOR(G35,0.00001)*D35</f>
        <v>0</v>
      </c>
    </row>
    <row r="36" spans="1:9" ht="13.5">
      <c r="A36" s="5"/>
      <c r="B36" s="18"/>
      <c r="C36" s="26" t="s">
        <v>19</v>
      </c>
      <c r="D36" s="29"/>
      <c r="E36" s="25"/>
      <c r="F36" s="23"/>
      <c r="G36" s="21"/>
      <c r="H36" s="21"/>
      <c r="I36" s="6"/>
    </row>
    <row r="37" spans="1:9" ht="13.5">
      <c r="A37" s="5"/>
      <c r="B37" s="18"/>
      <c r="C37" s="26"/>
      <c r="D37" s="29"/>
      <c r="E37" s="25"/>
      <c r="F37" s="23"/>
      <c r="G37" s="21"/>
      <c r="H37" s="21"/>
      <c r="I37" s="6"/>
    </row>
    <row r="38" spans="1:9" ht="13.5">
      <c r="A38" s="5">
        <v>8</v>
      </c>
      <c r="B38" s="18" t="s">
        <v>31</v>
      </c>
      <c r="C38" s="26">
        <v>481096</v>
      </c>
      <c r="D38" s="21">
        <f>SUM(D39)</f>
        <v>20000</v>
      </c>
      <c r="E38" s="25">
        <f>(D38*100)/C38</f>
        <v>4.1571744516686895</v>
      </c>
      <c r="F38" s="32">
        <v>0.576</v>
      </c>
      <c r="G38" s="32">
        <v>0.576</v>
      </c>
      <c r="H38" s="21">
        <f>(G38*100)/F38-100</f>
        <v>0</v>
      </c>
      <c r="I38" s="6">
        <f>FLOOR(G38,0.00001)*D38</f>
        <v>11520.000000000002</v>
      </c>
    </row>
    <row r="39" spans="1:9" ht="13.5">
      <c r="A39" s="5"/>
      <c r="B39" s="18"/>
      <c r="C39" s="26" t="s">
        <v>37</v>
      </c>
      <c r="D39" s="21">
        <v>20000</v>
      </c>
      <c r="E39" s="25"/>
      <c r="F39" s="23"/>
      <c r="G39" s="21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>
        <v>9</v>
      </c>
      <c r="B41" s="18" t="s">
        <v>34</v>
      </c>
      <c r="C41" s="26">
        <v>60006</v>
      </c>
      <c r="D41" s="21">
        <f>SUM(D42:D42)</f>
        <v>0</v>
      </c>
      <c r="E41" s="25">
        <f>(D41*100)/C41</f>
        <v>0</v>
      </c>
      <c r="F41" s="32">
        <v>0.576</v>
      </c>
      <c r="G41" s="32"/>
      <c r="H41" s="21">
        <f>(G41*100)/F41-100</f>
        <v>-100</v>
      </c>
      <c r="I41" s="6">
        <f>FLOOR(G41,0.00001)*D41</f>
        <v>0</v>
      </c>
    </row>
    <row r="42" spans="1:9" ht="13.5">
      <c r="A42" s="5"/>
      <c r="B42" s="18"/>
      <c r="C42" s="26" t="s">
        <v>19</v>
      </c>
      <c r="D42" s="21"/>
      <c r="E42" s="21"/>
      <c r="F42" s="21"/>
      <c r="G42" s="21"/>
      <c r="H42" s="21"/>
      <c r="I42" s="6"/>
    </row>
    <row r="43" spans="1:9" ht="13.5">
      <c r="A43" s="5"/>
      <c r="B43" s="18"/>
      <c r="C43" s="26"/>
      <c r="D43" s="21"/>
      <c r="E43" s="21"/>
      <c r="F43" s="21"/>
      <c r="G43" s="21"/>
      <c r="H43" s="21"/>
      <c r="I43" s="6"/>
    </row>
    <row r="44" spans="1:9" ht="13.5">
      <c r="A44" s="5">
        <v>10</v>
      </c>
      <c r="B44" s="18" t="s">
        <v>42</v>
      </c>
      <c r="C44" s="26">
        <v>230904</v>
      </c>
      <c r="D44" s="21">
        <f>SUM(D45)</f>
        <v>28000</v>
      </c>
      <c r="E44" s="25">
        <f>(D44*100)/C44</f>
        <v>12.126251602397533</v>
      </c>
      <c r="F44" s="32">
        <v>0.672</v>
      </c>
      <c r="G44" s="32">
        <v>0.672</v>
      </c>
      <c r="H44" s="21">
        <f>(G44*100)/F44-100</f>
        <v>0</v>
      </c>
      <c r="I44" s="6">
        <f>FLOOR(G44,0.00001)*D44</f>
        <v>18816</v>
      </c>
    </row>
    <row r="45" spans="1:9" ht="13.5">
      <c r="A45" s="5"/>
      <c r="B45" s="18"/>
      <c r="C45" s="26" t="s">
        <v>30</v>
      </c>
      <c r="D45" s="21">
        <v>28000</v>
      </c>
      <c r="E45" s="21"/>
      <c r="F45" s="21"/>
      <c r="G45" s="21"/>
      <c r="H45" s="21"/>
      <c r="I45" s="6"/>
    </row>
    <row r="46" spans="1:9" ht="13.5">
      <c r="A46" s="5"/>
      <c r="B46" s="18"/>
      <c r="C46" s="26"/>
      <c r="D46" s="21"/>
      <c r="E46" s="21"/>
      <c r="F46" s="21"/>
      <c r="G46" s="21"/>
      <c r="H46" s="21"/>
      <c r="I46" s="6"/>
    </row>
    <row r="47" spans="1:9" ht="13.5">
      <c r="A47" s="5">
        <v>11</v>
      </c>
      <c r="B47" s="18" t="s">
        <v>42</v>
      </c>
      <c r="C47" s="26">
        <v>370795</v>
      </c>
      <c r="D47" s="21">
        <f>SUM(D80)</f>
        <v>0</v>
      </c>
      <c r="E47" s="25">
        <f>(D47*100)/C47</f>
        <v>0</v>
      </c>
      <c r="F47" s="32">
        <v>0.576</v>
      </c>
      <c r="G47" s="32"/>
      <c r="H47" s="21">
        <f>(G47*100)/F47-100</f>
        <v>-100</v>
      </c>
      <c r="I47" s="6">
        <f>FLOOR(G47,0.00001)*D47</f>
        <v>0</v>
      </c>
    </row>
    <row r="48" spans="1:9" ht="13.5">
      <c r="A48" s="5"/>
      <c r="B48" s="18"/>
      <c r="C48" s="26" t="s">
        <v>19</v>
      </c>
      <c r="D48" s="21"/>
      <c r="E48" s="25"/>
      <c r="F48" s="32"/>
      <c r="G48" s="32"/>
      <c r="H48" s="21"/>
      <c r="I48" s="6"/>
    </row>
    <row r="49" spans="1:9" ht="13.5">
      <c r="A49" s="5"/>
      <c r="B49" s="18"/>
      <c r="C49" s="26"/>
      <c r="D49" s="21"/>
      <c r="E49" s="25"/>
      <c r="F49" s="32"/>
      <c r="G49" s="32"/>
      <c r="H49" s="21"/>
      <c r="I49" s="6"/>
    </row>
    <row r="50" spans="1:9" ht="14.25" customHeight="1">
      <c r="A50" s="5">
        <v>12</v>
      </c>
      <c r="B50" s="18" t="s">
        <v>26</v>
      </c>
      <c r="C50" s="26">
        <v>974800</v>
      </c>
      <c r="D50" s="21">
        <f>SUM(D51:D51)</f>
        <v>0</v>
      </c>
      <c r="E50" s="25">
        <f>(D50*100)/C50</f>
        <v>0</v>
      </c>
      <c r="F50" s="32">
        <v>0.48</v>
      </c>
      <c r="G50" s="32"/>
      <c r="H50" s="21">
        <f>(G50*100)/F50-100</f>
        <v>-100</v>
      </c>
      <c r="I50" s="6">
        <f>FLOOR(G50,0.00001)*D50</f>
        <v>0</v>
      </c>
    </row>
    <row r="51" spans="1:9" ht="13.5">
      <c r="A51" s="5"/>
      <c r="B51" s="18"/>
      <c r="C51" s="26" t="s">
        <v>19</v>
      </c>
      <c r="D51" s="29"/>
      <c r="E51" s="25"/>
      <c r="F51" s="23"/>
      <c r="G51" s="21"/>
      <c r="H51" s="21"/>
      <c r="I51" s="6"/>
    </row>
    <row r="52" spans="1:9" ht="13.5">
      <c r="A52" s="5"/>
      <c r="B52" s="18"/>
      <c r="C52" s="26"/>
      <c r="D52" s="29"/>
      <c r="E52" s="25"/>
      <c r="F52" s="23"/>
      <c r="G52" s="21"/>
      <c r="H52" s="21"/>
      <c r="I52" s="6"/>
    </row>
    <row r="53" spans="1:9" ht="13.5">
      <c r="A53" s="5">
        <v>13</v>
      </c>
      <c r="B53" s="18" t="s">
        <v>26</v>
      </c>
      <c r="C53" s="26">
        <v>98050.6</v>
      </c>
      <c r="D53" s="21">
        <f>SUM(D54)</f>
        <v>0</v>
      </c>
      <c r="E53" s="25">
        <f>(D53*100)/C53</f>
        <v>0</v>
      </c>
      <c r="F53" s="32">
        <v>0.672</v>
      </c>
      <c r="G53" s="32"/>
      <c r="H53" s="21">
        <f>(G53*100)/F53-100</f>
        <v>-100</v>
      </c>
      <c r="I53" s="6">
        <f>FLOOR(G53,0.00001)*D53</f>
        <v>0</v>
      </c>
    </row>
    <row r="54" spans="1:9" ht="13.5">
      <c r="A54" s="5"/>
      <c r="B54" s="18"/>
      <c r="C54" s="26" t="s">
        <v>19</v>
      </c>
      <c r="D54" s="21"/>
      <c r="E54" s="25"/>
      <c r="F54" s="23"/>
      <c r="G54" s="21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>
        <v>14</v>
      </c>
      <c r="B56" s="18" t="s">
        <v>43</v>
      </c>
      <c r="C56" s="26">
        <v>856514</v>
      </c>
      <c r="D56" s="21">
        <f>SUM(D57:D58)</f>
        <v>36000</v>
      </c>
      <c r="E56" s="25">
        <f>(D56*100)/C56</f>
        <v>4.203083662380299</v>
      </c>
      <c r="F56" s="32">
        <v>0.576</v>
      </c>
      <c r="G56" s="32">
        <v>0.576</v>
      </c>
      <c r="H56" s="21">
        <f>(G56*100)/F56-100</f>
        <v>0</v>
      </c>
      <c r="I56" s="6">
        <f>FLOOR(G56,0.00001)*D56</f>
        <v>20736.000000000004</v>
      </c>
    </row>
    <row r="57" spans="1:9" ht="13.5">
      <c r="A57" s="5"/>
      <c r="B57" s="18"/>
      <c r="C57" s="26" t="s">
        <v>30</v>
      </c>
      <c r="D57" s="21">
        <v>36000</v>
      </c>
      <c r="E57" s="21"/>
      <c r="F57" s="21"/>
      <c r="G57" s="21"/>
      <c r="H57" s="21"/>
      <c r="I57" s="6"/>
    </row>
    <row r="58" spans="1:9" ht="13.5">
      <c r="A58" s="5"/>
      <c r="B58" s="18"/>
      <c r="C58" s="26"/>
      <c r="D58" s="21"/>
      <c r="E58" s="21"/>
      <c r="F58" s="21"/>
      <c r="G58" s="21"/>
      <c r="H58" s="21"/>
      <c r="I58" s="6"/>
    </row>
    <row r="59" spans="1:9" ht="13.5">
      <c r="A59" s="5">
        <v>15</v>
      </c>
      <c r="B59" s="18" t="s">
        <v>35</v>
      </c>
      <c r="C59" s="26">
        <v>650990</v>
      </c>
      <c r="D59" s="21">
        <f>SUM(D60)</f>
        <v>0</v>
      </c>
      <c r="E59" s="25">
        <f>(D59*100)/C59</f>
        <v>0</v>
      </c>
      <c r="F59" s="32">
        <v>0.576</v>
      </c>
      <c r="G59" s="32"/>
      <c r="H59" s="21">
        <f>(G59*100)/F59-100</f>
        <v>-100</v>
      </c>
      <c r="I59" s="6">
        <f>FLOOR(G59,0.00001)*D59</f>
        <v>0</v>
      </c>
    </row>
    <row r="60" spans="1:9" ht="13.5">
      <c r="A60" s="5"/>
      <c r="B60" s="18"/>
      <c r="C60" s="26" t="s">
        <v>19</v>
      </c>
      <c r="D60" s="21"/>
      <c r="E60" s="21"/>
      <c r="F60" s="21"/>
      <c r="G60" s="21"/>
      <c r="H60" s="21"/>
      <c r="I60" s="6"/>
    </row>
    <row r="61" spans="1:9" ht="13.5">
      <c r="A61" s="5"/>
      <c r="B61" s="18"/>
      <c r="C61" s="26"/>
      <c r="D61" s="21"/>
      <c r="E61" s="21"/>
      <c r="F61" s="21"/>
      <c r="G61" s="21"/>
      <c r="H61" s="21"/>
      <c r="I61" s="6"/>
    </row>
    <row r="62" spans="1:9" ht="13.5">
      <c r="A62" s="5">
        <v>16</v>
      </c>
      <c r="B62" s="18" t="s">
        <v>35</v>
      </c>
      <c r="C62" s="26">
        <v>891166</v>
      </c>
      <c r="D62" s="21">
        <f>SUM(D99)</f>
        <v>0</v>
      </c>
      <c r="E62" s="25">
        <f>(D62*100)/C62</f>
        <v>0</v>
      </c>
      <c r="F62" s="32">
        <v>0.48</v>
      </c>
      <c r="G62" s="32"/>
      <c r="H62" s="21">
        <f>(G62*100)/F62-100</f>
        <v>-100</v>
      </c>
      <c r="I62" s="6">
        <f>FLOOR(G62,0.00001)*D62</f>
        <v>0</v>
      </c>
    </row>
    <row r="63" spans="1:9" ht="13.5">
      <c r="A63" s="5"/>
      <c r="B63" s="18"/>
      <c r="C63" s="26" t="s">
        <v>19</v>
      </c>
      <c r="D63" s="21"/>
      <c r="E63" s="25"/>
      <c r="F63" s="32"/>
      <c r="G63" s="32"/>
      <c r="H63" s="21"/>
      <c r="I63" s="6"/>
    </row>
    <row r="64" spans="1:9" ht="13.5">
      <c r="A64" s="5"/>
      <c r="B64" s="18"/>
      <c r="C64" s="26"/>
      <c r="D64" s="21"/>
      <c r="E64" s="25"/>
      <c r="F64" s="32"/>
      <c r="G64" s="32"/>
      <c r="H64" s="21"/>
      <c r="I64" s="6"/>
    </row>
    <row r="65" spans="1:9" ht="14.25" customHeight="1">
      <c r="A65" s="5">
        <v>17</v>
      </c>
      <c r="B65" s="18" t="s">
        <v>44</v>
      </c>
      <c r="C65" s="26">
        <v>528275</v>
      </c>
      <c r="D65" s="21">
        <f>SUM(D66:D66)</f>
        <v>0</v>
      </c>
      <c r="E65" s="25">
        <f>(D65*100)/C65</f>
        <v>0</v>
      </c>
      <c r="F65" s="32">
        <v>0.48</v>
      </c>
      <c r="G65" s="32"/>
      <c r="H65" s="21">
        <f>(G65*100)/F65-100</f>
        <v>-100</v>
      </c>
      <c r="I65" s="6">
        <f>FLOOR(G65,0.00001)*D65</f>
        <v>0</v>
      </c>
    </row>
    <row r="66" spans="1:9" ht="13.5">
      <c r="A66" s="5"/>
      <c r="B66" s="18"/>
      <c r="C66" s="26" t="s">
        <v>19</v>
      </c>
      <c r="D66" s="26"/>
      <c r="E66" s="25"/>
      <c r="F66" s="23"/>
      <c r="G66" s="21"/>
      <c r="H66" s="21"/>
      <c r="I66" s="6"/>
    </row>
    <row r="67" spans="1:9" ht="13.5">
      <c r="A67" s="5"/>
      <c r="B67" s="18"/>
      <c r="C67" s="26"/>
      <c r="D67" s="29"/>
      <c r="E67" s="25"/>
      <c r="F67" s="23"/>
      <c r="G67" s="21"/>
      <c r="H67" s="21"/>
      <c r="I67" s="6"/>
    </row>
    <row r="68" spans="1:9" ht="13.5">
      <c r="A68" s="5">
        <v>18</v>
      </c>
      <c r="B68" s="18" t="s">
        <v>36</v>
      </c>
      <c r="C68" s="26">
        <v>1489524.4</v>
      </c>
      <c r="D68" s="21">
        <f>SUM(D69)</f>
        <v>0</v>
      </c>
      <c r="E68" s="25">
        <f>(D68*100)/C68</f>
        <v>0</v>
      </c>
      <c r="F68" s="32">
        <v>0.48</v>
      </c>
      <c r="G68" s="32"/>
      <c r="H68" s="21">
        <f>(G68*100)/F68-100</f>
        <v>-100</v>
      </c>
      <c r="I68" s="6">
        <f>FLOOR(G68,0.00001)*D68</f>
        <v>0</v>
      </c>
    </row>
    <row r="69" spans="1:9" ht="13.5">
      <c r="A69" s="5"/>
      <c r="B69" s="18"/>
      <c r="C69" s="26" t="s">
        <v>19</v>
      </c>
      <c r="D69" s="21"/>
      <c r="E69" s="25"/>
      <c r="F69" s="23"/>
      <c r="G69" s="21"/>
      <c r="H69" s="21"/>
      <c r="I69" s="6"/>
    </row>
    <row r="70" spans="1:9" ht="13.5">
      <c r="A70" s="5"/>
      <c r="B70" s="18"/>
      <c r="C70" s="26"/>
      <c r="D70" s="21"/>
      <c r="E70" s="25"/>
      <c r="F70" s="23"/>
      <c r="G70" s="21"/>
      <c r="H70" s="21"/>
      <c r="I70" s="6"/>
    </row>
    <row r="71" spans="1:9" ht="13.5">
      <c r="A71" s="10"/>
      <c r="B71" s="12" t="s">
        <v>14</v>
      </c>
      <c r="C71" s="27">
        <f>SUM(C18:C70)</f>
        <v>9556142</v>
      </c>
      <c r="D71" s="30">
        <f>SUM(D68,D65,D62,D59,D56,D53,D50,D47,D44,D38,D35,D32,D29,D25,D22,D18)</f>
        <v>84000</v>
      </c>
      <c r="E71" s="33" t="s">
        <v>21</v>
      </c>
      <c r="F71" s="15"/>
      <c r="G71" s="15"/>
      <c r="H71" s="11"/>
      <c r="I71" s="20">
        <f>SUM(I18:I70)</f>
        <v>51072</v>
      </c>
    </row>
    <row r="72" spans="1:9" ht="13.5">
      <c r="A72" s="5"/>
      <c r="B72" s="18"/>
      <c r="C72" s="26"/>
      <c r="D72" s="21"/>
      <c r="E72" s="21"/>
      <c r="F72" s="21"/>
      <c r="G72" s="21"/>
      <c r="H72" s="21"/>
      <c r="I72" s="6"/>
    </row>
    <row r="73" spans="1:9" ht="13.5">
      <c r="A73" s="36" t="s">
        <v>24</v>
      </c>
      <c r="B73" s="37"/>
      <c r="C73" s="37"/>
      <c r="D73" s="37"/>
      <c r="E73" s="37"/>
      <c r="F73" s="37"/>
      <c r="G73" s="37"/>
      <c r="H73" s="37"/>
      <c r="I73" s="38"/>
    </row>
    <row r="74" spans="1:9" ht="13.5">
      <c r="A74" s="5"/>
      <c r="B74" s="18"/>
      <c r="C74" s="26"/>
      <c r="D74" s="21"/>
      <c r="E74" s="21"/>
      <c r="F74" s="21"/>
      <c r="G74" s="21"/>
      <c r="H74" s="21"/>
      <c r="I74" s="6"/>
    </row>
    <row r="75" spans="1:9" ht="13.5">
      <c r="A75" s="5">
        <v>19</v>
      </c>
      <c r="B75" s="18" t="s">
        <v>27</v>
      </c>
      <c r="C75" s="26">
        <v>901181</v>
      </c>
      <c r="D75" s="21">
        <v>0</v>
      </c>
      <c r="E75" s="25">
        <f>(D75*100)/C75</f>
        <v>0</v>
      </c>
      <c r="F75" s="32">
        <v>0.48</v>
      </c>
      <c r="G75" s="21">
        <v>0</v>
      </c>
      <c r="H75" s="21">
        <f>(G75*100)/F75-100</f>
        <v>-100</v>
      </c>
      <c r="I75" s="6">
        <f>FLOOR(G75,0.00001)*D75</f>
        <v>0</v>
      </c>
    </row>
    <row r="76" spans="1:9" ht="13.5">
      <c r="A76" s="5"/>
      <c r="B76" s="18"/>
      <c r="C76" s="26" t="s">
        <v>23</v>
      </c>
      <c r="D76" s="21"/>
      <c r="E76" s="21"/>
      <c r="F76" s="21"/>
      <c r="G76" s="21"/>
      <c r="H76" s="21"/>
      <c r="I76" s="6"/>
    </row>
    <row r="77" spans="1:9" ht="13.5">
      <c r="A77" s="5"/>
      <c r="B77" s="18"/>
      <c r="C77" s="26"/>
      <c r="D77" s="21"/>
      <c r="E77" s="21"/>
      <c r="F77" s="21"/>
      <c r="G77" s="21"/>
      <c r="H77" s="21"/>
      <c r="I77" s="6"/>
    </row>
    <row r="78" spans="1:9" ht="13.5">
      <c r="A78" s="5">
        <v>20</v>
      </c>
      <c r="B78" s="18" t="s">
        <v>38</v>
      </c>
      <c r="C78" s="26">
        <v>490987</v>
      </c>
      <c r="D78" s="21">
        <f>SUM(D79)</f>
        <v>0</v>
      </c>
      <c r="E78" s="25">
        <f>(D78*100)/C78</f>
        <v>0</v>
      </c>
      <c r="F78" s="32">
        <v>0.48</v>
      </c>
      <c r="G78" s="32"/>
      <c r="H78" s="21">
        <f>(G78*100)/F78-100</f>
        <v>-100</v>
      </c>
      <c r="I78" s="6">
        <f>FLOOR(G78,0.00001)*D78</f>
        <v>0</v>
      </c>
    </row>
    <row r="79" spans="1:9" ht="13.5">
      <c r="A79" s="5"/>
      <c r="B79" s="18"/>
      <c r="C79" s="26" t="s">
        <v>23</v>
      </c>
      <c r="D79" s="21"/>
      <c r="E79" s="21"/>
      <c r="F79" s="21"/>
      <c r="G79" s="21"/>
      <c r="H79" s="21"/>
      <c r="I79" s="6"/>
    </row>
    <row r="80" spans="1:9" ht="13.5">
      <c r="A80" s="5"/>
      <c r="B80" s="18"/>
      <c r="C80" s="26"/>
      <c r="D80" s="21"/>
      <c r="E80" s="21"/>
      <c r="F80" s="21"/>
      <c r="G80" s="21"/>
      <c r="H80" s="21"/>
      <c r="I80" s="6"/>
    </row>
    <row r="81" spans="1:9" ht="13.5">
      <c r="A81" s="5">
        <v>21</v>
      </c>
      <c r="B81" s="18" t="s">
        <v>28</v>
      </c>
      <c r="C81" s="26">
        <v>571049</v>
      </c>
      <c r="D81" s="21">
        <f>SUM(D82)</f>
        <v>0</v>
      </c>
      <c r="E81" s="25">
        <f>(D81*100)/C81</f>
        <v>0</v>
      </c>
      <c r="F81" s="32">
        <v>0.576</v>
      </c>
      <c r="G81" s="32"/>
      <c r="H81" s="21">
        <f>(G81*100)/F81-100</f>
        <v>-100</v>
      </c>
      <c r="I81" s="6">
        <f>FLOOR(G81,0.00001)*D81</f>
        <v>0</v>
      </c>
    </row>
    <row r="82" spans="1:9" ht="13.5">
      <c r="A82" s="5"/>
      <c r="B82" s="18"/>
      <c r="C82" s="26" t="s">
        <v>23</v>
      </c>
      <c r="D82" s="21"/>
      <c r="E82" s="21"/>
      <c r="F82" s="21"/>
      <c r="G82" s="21"/>
      <c r="H82" s="21"/>
      <c r="I82" s="6"/>
    </row>
    <row r="83" spans="3:9" ht="13.5">
      <c r="C83" s="26"/>
      <c r="D83" s="21"/>
      <c r="E83" s="21"/>
      <c r="F83" s="21"/>
      <c r="G83" s="21"/>
      <c r="H83" s="21"/>
      <c r="I83" s="6"/>
    </row>
    <row r="84" spans="1:9" ht="13.5">
      <c r="A84" s="5">
        <v>22</v>
      </c>
      <c r="B84" s="18" t="s">
        <v>29</v>
      </c>
      <c r="C84" s="26">
        <v>825228</v>
      </c>
      <c r="D84" s="21">
        <f>SUM(D85)</f>
        <v>32000</v>
      </c>
      <c r="E84" s="25">
        <f>(D84*100)/C84</f>
        <v>3.8777162190328007</v>
      </c>
      <c r="F84" s="32">
        <v>0.576</v>
      </c>
      <c r="G84" s="32">
        <v>0.576</v>
      </c>
      <c r="H84" s="21">
        <f>(G84*100)/F84-100</f>
        <v>0</v>
      </c>
      <c r="I84" s="6">
        <f>FLOOR(G84,0.00001)*D84</f>
        <v>18432.000000000004</v>
      </c>
    </row>
    <row r="85" spans="1:9" ht="13.5">
      <c r="A85" s="5"/>
      <c r="B85" s="18"/>
      <c r="C85" s="26" t="s">
        <v>30</v>
      </c>
      <c r="D85" s="21">
        <v>32000</v>
      </c>
      <c r="E85" s="21"/>
      <c r="F85" s="21"/>
      <c r="G85" s="21"/>
      <c r="H85" s="21"/>
      <c r="I85" s="6"/>
    </row>
    <row r="86" spans="1:9" ht="13.5">
      <c r="A86" s="5"/>
      <c r="B86" s="18"/>
      <c r="C86" s="26"/>
      <c r="D86" s="21"/>
      <c r="E86" s="21"/>
      <c r="F86" s="21"/>
      <c r="G86" s="21"/>
      <c r="H86" s="21"/>
      <c r="I86" s="6"/>
    </row>
    <row r="87" spans="1:9" ht="13.5">
      <c r="A87" s="5">
        <v>23</v>
      </c>
      <c r="B87" s="18" t="s">
        <v>29</v>
      </c>
      <c r="C87" s="26">
        <v>181655</v>
      </c>
      <c r="D87" s="21">
        <f>SUM(D88)</f>
        <v>32000</v>
      </c>
      <c r="E87" s="25">
        <f>(D87*100)/C87</f>
        <v>17.615810189645206</v>
      </c>
      <c r="F87" s="32">
        <v>0.48</v>
      </c>
      <c r="G87" s="32">
        <v>0.48</v>
      </c>
      <c r="H87" s="21">
        <f>(G87*100)/F87-100</f>
        <v>0</v>
      </c>
      <c r="I87" s="6">
        <f>FLOOR(G87,0.00001)*D87</f>
        <v>15360.000000000002</v>
      </c>
    </row>
    <row r="88" spans="1:9" ht="13.5">
      <c r="A88" s="5"/>
      <c r="B88" s="18"/>
      <c r="C88" s="26" t="s">
        <v>30</v>
      </c>
      <c r="D88" s="21">
        <v>32000</v>
      </c>
      <c r="E88" s="21"/>
      <c r="F88" s="21"/>
      <c r="G88" s="21"/>
      <c r="H88" s="21"/>
      <c r="I88" s="6"/>
    </row>
    <row r="89" spans="1:9" ht="13.5">
      <c r="A89" s="5"/>
      <c r="B89" s="18"/>
      <c r="C89" s="28"/>
      <c r="D89" s="26"/>
      <c r="E89" s="22"/>
      <c r="F89" s="23"/>
      <c r="G89" s="24"/>
      <c r="H89" s="21"/>
      <c r="I89" s="6"/>
    </row>
    <row r="90" spans="1:9" ht="13.5">
      <c r="A90" s="10"/>
      <c r="B90" s="12" t="s">
        <v>14</v>
      </c>
      <c r="C90" s="27">
        <f>SUM(C75:C89)</f>
        <v>2970100</v>
      </c>
      <c r="D90" s="30">
        <f>SUM(D87,D84,D81,D78,D75)</f>
        <v>64000</v>
      </c>
      <c r="E90" s="33" t="s">
        <v>21</v>
      </c>
      <c r="F90" s="15"/>
      <c r="G90" s="15"/>
      <c r="H90" s="11"/>
      <c r="I90" s="20">
        <f>SUM(I75:I89)</f>
        <v>33792.00000000001</v>
      </c>
    </row>
    <row r="91" spans="1:9" ht="13.5">
      <c r="A91" s="5"/>
      <c r="B91" s="18"/>
      <c r="C91" s="28"/>
      <c r="D91" s="26"/>
      <c r="E91" s="22"/>
      <c r="F91" s="23"/>
      <c r="G91" s="24"/>
      <c r="H91" s="21"/>
      <c r="I91" s="6"/>
    </row>
    <row r="93" spans="1:9" ht="13.5">
      <c r="A93" s="13"/>
      <c r="B93" s="12" t="s">
        <v>12</v>
      </c>
      <c r="C93" s="27">
        <f>SUM(C90,C71,C14)</f>
        <v>12759977</v>
      </c>
      <c r="D93" s="27">
        <f>SUM(D90,D71,D14)</f>
        <v>148000</v>
      </c>
      <c r="E93" s="19">
        <f>(D93*100)/C93</f>
        <v>1.15987669883731</v>
      </c>
      <c r="F93" s="14"/>
      <c r="G93" s="14"/>
      <c r="H93" s="14"/>
      <c r="I93" s="31">
        <f>SUM(I90,I71,I14)</f>
        <v>84864</v>
      </c>
    </row>
  </sheetData>
  <sheetProtection/>
  <mergeCells count="4">
    <mergeCell ref="A2:I2"/>
    <mergeCell ref="A8:I8"/>
    <mergeCell ref="A16:I16"/>
    <mergeCell ref="A73:I7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2012-07-11T13:29:17Z</dcterms:modified>
  <cp:category/>
  <cp:version/>
  <cp:contentType/>
  <cp:contentStatus/>
</cp:coreProperties>
</file>