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0 TRIGO VENDA 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<sst xmlns="http://schemas.openxmlformats.org/spreadsheetml/2006/main" count="120" uniqueCount="63">
  <si>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</si>
  <si>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</si>
  <si>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</si>
  <si>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</si>
  <si>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</si>
  <si>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</si>
  <si>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</si>
  <si>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</si>
  <si>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</si>
  <si>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</si>
  <si>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</si>
  <si>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</si>
  <si>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</si>
  <si>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</si>
  <si>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</si>
  <si>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</si>
  <si>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</si>
  <si>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</si>
  <si>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</si>
  <si>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</si>
  <si>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</si>
  <si>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Dourados</t>
  </si>
  <si>
    <t>-</t>
  </si>
  <si>
    <t>PR</t>
  </si>
  <si>
    <t>Itabera</t>
  </si>
  <si>
    <t xml:space="preserve">Retirado </t>
  </si>
  <si>
    <t>Bauru</t>
  </si>
  <si>
    <t>Botucatu</t>
  </si>
  <si>
    <t>BCSP</t>
  </si>
  <si>
    <t>BCML</t>
  </si>
  <si>
    <t>BCMM</t>
  </si>
  <si>
    <t>BBSB</t>
  </si>
  <si>
    <t>Cascavel</t>
  </si>
  <si>
    <t>RS</t>
  </si>
  <si>
    <t>São Borja</t>
  </si>
  <si>
    <t>São José do Ouro</t>
  </si>
  <si>
    <t>BBM PR</t>
  </si>
  <si>
    <t>BBM RS</t>
  </si>
  <si>
    <t>Dois Vizinhos</t>
  </si>
  <si>
    <t>Farol</t>
  </si>
  <si>
    <t>Kalore</t>
  </si>
  <si>
    <t>Maringa</t>
  </si>
  <si>
    <t xml:space="preserve">        AVISO DE VENDA DE TRIGO EM GRÃOS – Nº 220/12 - 28/06/2012</t>
  </si>
  <si>
    <t>Água Santa</t>
  </si>
  <si>
    <t>André da Rocha</t>
  </si>
  <si>
    <t>Ciriaco</t>
  </si>
  <si>
    <t>Colorado</t>
  </si>
  <si>
    <t>Condor</t>
  </si>
  <si>
    <t>Maçambará</t>
  </si>
  <si>
    <t>Maxiliano de Almeida</t>
  </si>
  <si>
    <t>Passo Fundo</t>
  </si>
  <si>
    <t>Selbach</t>
  </si>
  <si>
    <t>Tio Hugo</t>
  </si>
  <si>
    <t>Bernadino do Campo</t>
  </si>
  <si>
    <t>Mariopolis</t>
  </si>
  <si>
    <t>Nova Aurora</t>
  </si>
  <si>
    <t>Ouro Verde</t>
  </si>
  <si>
    <t>Palotina</t>
  </si>
  <si>
    <t>Santo Antonio</t>
  </si>
  <si>
    <t>São João</t>
  </si>
  <si>
    <t>Itarare</t>
  </si>
  <si>
    <t>Paranapanema</t>
  </si>
  <si>
    <t xml:space="preserve">Pedrinhs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</si>
</sst>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87" fontId="1" fillId="34" borderId="0" xfId="53" applyNumberFormat="1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43" fontId="1" fillId="34" borderId="0" xfId="53" applyNumberFormat="1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/>
    </xf>
    <xf numFmtId="43" fontId="1" fillId="34" borderId="0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9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5"/>
  <sheetViews>
    <sheetView tabSelected="1" workbookViewId="0" topLeftCell="A143">
      <selection activeCell="I71" sqref="I7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7.8515625" style="0" customWidth="1"/>
    <col min="5" max="5" width="12.8515625" style="0" customWidth="1"/>
    <col min="6" max="6" width="11.28125" style="0" bestFit="1" customWidth="1"/>
    <col min="7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43" t="s">
        <v>42</v>
      </c>
      <c r="B2" s="44"/>
      <c r="C2" s="44"/>
      <c r="D2" s="44"/>
      <c r="E2" s="44"/>
      <c r="F2" s="44"/>
      <c r="G2" s="44"/>
      <c r="H2" s="44"/>
      <c r="I2" s="4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45" t="s">
        <v>20</v>
      </c>
      <c r="B8" s="46"/>
      <c r="C8" s="46"/>
      <c r="D8" s="46"/>
      <c r="E8" s="46"/>
      <c r="F8" s="46"/>
      <c r="G8" s="46"/>
      <c r="H8" s="46"/>
      <c r="I8" s="4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99862</v>
      </c>
      <c r="D10" s="21">
        <v>0</v>
      </c>
      <c r="E10" s="25">
        <f>(D10*100)/C10</f>
        <v>0</v>
      </c>
      <c r="F10" s="32">
        <v>0.56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21</v>
      </c>
      <c r="C13" s="26">
        <v>360166</v>
      </c>
      <c r="D13" s="21">
        <v>0</v>
      </c>
      <c r="E13" s="25">
        <f>(D13*100)/C13</f>
        <v>0</v>
      </c>
      <c r="F13" s="32">
        <v>0.535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6" t="s">
        <v>19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34">
        <v>3</v>
      </c>
      <c r="B16" t="s">
        <v>21</v>
      </c>
      <c r="C16" s="26">
        <v>149793</v>
      </c>
      <c r="D16" s="21">
        <v>0</v>
      </c>
      <c r="E16" s="25">
        <f>(D16*100)/C16</f>
        <v>0</v>
      </c>
      <c r="F16" s="32">
        <v>0.535</v>
      </c>
      <c r="G16" s="21">
        <v>0</v>
      </c>
      <c r="H16" s="21">
        <v>0</v>
      </c>
      <c r="I16" s="6">
        <f>FLOOR(G16,0.00001)*D16</f>
        <v>0</v>
      </c>
    </row>
    <row r="17" ht="13.5">
      <c r="C17" s="26" t="s">
        <v>19</v>
      </c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10"/>
      <c r="B19" s="12" t="s">
        <v>14</v>
      </c>
      <c r="C19" s="27">
        <f>SUM(C10:C18)</f>
        <v>609821</v>
      </c>
      <c r="D19" s="30">
        <f>SUM(D16,D13,D10)</f>
        <v>0</v>
      </c>
      <c r="E19" s="19">
        <f>(D19*100)/C19</f>
        <v>0</v>
      </c>
      <c r="F19" s="15"/>
      <c r="G19" s="15"/>
      <c r="H19" s="11"/>
      <c r="I19" s="20">
        <f>SUM(I3:I18)</f>
        <v>0</v>
      </c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3.5">
      <c r="A21" s="45" t="s">
        <v>23</v>
      </c>
      <c r="B21" s="46"/>
      <c r="C21" s="46"/>
      <c r="D21" s="46"/>
      <c r="E21" s="46"/>
      <c r="F21" s="46"/>
      <c r="G21" s="46"/>
      <c r="H21" s="46"/>
      <c r="I21" s="47"/>
    </row>
    <row r="22" spans="1:9" ht="13.5">
      <c r="A22" s="5"/>
      <c r="B22" s="18"/>
      <c r="C22" s="26"/>
      <c r="D22" s="29"/>
      <c r="E22" s="25"/>
      <c r="F22" s="23"/>
      <c r="G22" s="21"/>
      <c r="H22" s="21"/>
      <c r="I22" s="6"/>
    </row>
    <row r="23" spans="1:9" ht="14.25" customHeight="1">
      <c r="A23" s="5">
        <v>4</v>
      </c>
      <c r="B23" s="18" t="s">
        <v>32</v>
      </c>
      <c r="C23" s="26">
        <v>2240439</v>
      </c>
      <c r="D23" s="21">
        <f>SUM(D24:D25)</f>
        <v>2240439</v>
      </c>
      <c r="E23" s="25">
        <f>(D23*100)/C23</f>
        <v>100</v>
      </c>
      <c r="F23" s="32">
        <v>0.439</v>
      </c>
      <c r="G23" s="32">
        <v>0.439</v>
      </c>
      <c r="H23" s="21">
        <f>(G23*100)/F23-100</f>
        <v>0</v>
      </c>
      <c r="I23" s="6">
        <f>FLOOR(G23,0.00001)*D23</f>
        <v>983552.7210000001</v>
      </c>
    </row>
    <row r="24" spans="1:9" ht="13.5">
      <c r="A24" s="5"/>
      <c r="B24" s="18"/>
      <c r="C24" s="26" t="s">
        <v>30</v>
      </c>
      <c r="D24" s="21">
        <v>986439</v>
      </c>
      <c r="E24" s="25"/>
      <c r="F24" s="23"/>
      <c r="G24" s="21"/>
      <c r="H24" s="21"/>
      <c r="I24" s="6"/>
    </row>
    <row r="25" spans="1:9" ht="13.5">
      <c r="A25" s="5"/>
      <c r="B25" s="18"/>
      <c r="C25" s="26" t="s">
        <v>29</v>
      </c>
      <c r="D25" s="21">
        <v>1254000</v>
      </c>
      <c r="E25" s="25"/>
      <c r="F25" s="23"/>
      <c r="G25" s="21"/>
      <c r="H25" s="21"/>
      <c r="I25" s="6"/>
    </row>
    <row r="26" spans="1:9" ht="13.5">
      <c r="A26" s="5"/>
      <c r="B26" s="18"/>
      <c r="C26" s="26"/>
      <c r="D26" s="29"/>
      <c r="E26" s="25"/>
      <c r="F26" s="23"/>
      <c r="G26" s="21"/>
      <c r="H26" s="21"/>
      <c r="I26" s="6"/>
    </row>
    <row r="27" spans="1:9" ht="13.5">
      <c r="A27" s="5">
        <v>5</v>
      </c>
      <c r="B27" s="18" t="s">
        <v>38</v>
      </c>
      <c r="C27" s="26">
        <v>2797805</v>
      </c>
      <c r="D27" s="21">
        <f>SUM(D28:D29)</f>
        <v>0</v>
      </c>
      <c r="E27" s="25">
        <f>(D27*100)/C27</f>
        <v>0</v>
      </c>
      <c r="F27" s="32">
        <v>0.439</v>
      </c>
      <c r="G27" s="32"/>
      <c r="H27" s="21">
        <f>(G27*100)/F27-100</f>
        <v>-100</v>
      </c>
      <c r="I27" s="6">
        <f>FLOOR(G27,0.00001)*D27</f>
        <v>0</v>
      </c>
    </row>
    <row r="28" spans="1:9" ht="13.5">
      <c r="A28" s="5"/>
      <c r="B28" s="18"/>
      <c r="C28" s="26" t="s">
        <v>25</v>
      </c>
      <c r="D28" s="29"/>
      <c r="E28" s="25"/>
      <c r="F28" s="23"/>
      <c r="G28" s="21"/>
      <c r="H28" s="21"/>
      <c r="I28" s="6"/>
    </row>
    <row r="29" spans="1:9" ht="13.5">
      <c r="A29" s="5"/>
      <c r="B29" s="18"/>
      <c r="C29" s="26"/>
      <c r="D29" s="29"/>
      <c r="E29" s="25"/>
      <c r="F29" s="23"/>
      <c r="G29" s="21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6</v>
      </c>
      <c r="B31" s="18" t="s">
        <v>39</v>
      </c>
      <c r="C31" s="26">
        <v>4500000</v>
      </c>
      <c r="D31" s="21">
        <f>SUM(D32:D33)</f>
        <v>800000</v>
      </c>
      <c r="E31" s="25">
        <f>(D31*100)/C31</f>
        <v>17.77777777777778</v>
      </c>
      <c r="F31" s="32">
        <v>0.477</v>
      </c>
      <c r="G31" s="32">
        <v>0.535</v>
      </c>
      <c r="H31" s="21">
        <f>(G31*100)/F31-100</f>
        <v>12.159329140461224</v>
      </c>
      <c r="I31" s="6">
        <f>FLOOR(G31,0.00001)*D31</f>
        <v>428000</v>
      </c>
    </row>
    <row r="32" spans="1:9" ht="13.5">
      <c r="A32" s="5"/>
      <c r="B32" s="18"/>
      <c r="C32" s="26" t="s">
        <v>30</v>
      </c>
      <c r="D32" s="21">
        <v>500000</v>
      </c>
      <c r="E32" s="21"/>
      <c r="F32" s="21"/>
      <c r="G32" s="21"/>
      <c r="H32" s="21"/>
      <c r="I32" s="6"/>
    </row>
    <row r="33" spans="1:9" ht="13.5">
      <c r="A33" s="5"/>
      <c r="B33" s="18"/>
      <c r="C33" s="26" t="s">
        <v>29</v>
      </c>
      <c r="D33" s="21">
        <v>300000</v>
      </c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>
        <v>7</v>
      </c>
      <c r="B35" s="18" t="s">
        <v>40</v>
      </c>
      <c r="C35" s="26">
        <v>1551818</v>
      </c>
      <c r="D35" s="21">
        <f>SUM(D36:D37)</f>
        <v>1551818</v>
      </c>
      <c r="E35" s="25">
        <f>(D35*100)/C35</f>
        <v>100</v>
      </c>
      <c r="F35" s="32">
        <v>0.477</v>
      </c>
      <c r="G35" s="32">
        <v>0.528</v>
      </c>
      <c r="H35" s="21">
        <f>(G35*100)/F35-100</f>
        <v>10.691823899371087</v>
      </c>
      <c r="I35" s="6">
        <f>FLOOR(G35,0.00001)*D35</f>
        <v>819359.904</v>
      </c>
    </row>
    <row r="36" spans="1:9" ht="13.5">
      <c r="A36" s="5"/>
      <c r="B36" s="18"/>
      <c r="C36" s="26" t="s">
        <v>30</v>
      </c>
      <c r="D36" s="21">
        <v>500000</v>
      </c>
      <c r="E36" s="21"/>
      <c r="F36" s="21"/>
      <c r="G36" s="21"/>
      <c r="H36" s="21"/>
      <c r="I36" s="6"/>
    </row>
    <row r="37" spans="1:9" ht="13.5">
      <c r="A37" s="5"/>
      <c r="B37" s="18"/>
      <c r="C37" s="26" t="s">
        <v>29</v>
      </c>
      <c r="D37" s="21">
        <v>1051818</v>
      </c>
      <c r="E37" s="21"/>
      <c r="F37" s="21"/>
      <c r="G37" s="21"/>
      <c r="H37" s="21"/>
      <c r="I37" s="6"/>
    </row>
    <row r="38" spans="1:9" ht="13.5">
      <c r="A38" s="5"/>
      <c r="B38" s="18"/>
      <c r="C38" s="26"/>
      <c r="D38" s="21"/>
      <c r="E38" s="21"/>
      <c r="F38" s="21"/>
      <c r="G38" s="21"/>
      <c r="H38" s="21"/>
      <c r="I38" s="6"/>
    </row>
    <row r="39" spans="1:9" ht="13.5">
      <c r="A39" s="5">
        <v>8</v>
      </c>
      <c r="B39" s="18" t="s">
        <v>41</v>
      </c>
      <c r="C39" s="26">
        <v>4900000</v>
      </c>
      <c r="D39" s="21">
        <f>SUM(D40:D41)</f>
        <v>4900000</v>
      </c>
      <c r="E39" s="25">
        <f>(D39*100)/C39</f>
        <v>100</v>
      </c>
      <c r="F39" s="32">
        <v>0.477</v>
      </c>
      <c r="G39" s="32">
        <v>0.535</v>
      </c>
      <c r="H39" s="21">
        <f>(G39*100)/F39-100</f>
        <v>12.159329140461224</v>
      </c>
      <c r="I39" s="6">
        <f>FLOOR(G39,0.00001)*D39</f>
        <v>2621500</v>
      </c>
    </row>
    <row r="40" spans="1:9" ht="13.5">
      <c r="A40" s="5"/>
      <c r="B40" s="18"/>
      <c r="C40" s="26" t="s">
        <v>30</v>
      </c>
      <c r="D40" s="21">
        <v>1500000</v>
      </c>
      <c r="E40" s="25"/>
      <c r="F40" s="32"/>
      <c r="G40" s="32"/>
      <c r="H40" s="21"/>
      <c r="I40" s="6"/>
    </row>
    <row r="41" spans="1:9" ht="13.5">
      <c r="A41" s="5"/>
      <c r="B41" s="18"/>
      <c r="C41" s="26" t="s">
        <v>29</v>
      </c>
      <c r="D41" s="21">
        <v>3400000</v>
      </c>
      <c r="E41" s="25"/>
      <c r="F41" s="32"/>
      <c r="G41" s="32"/>
      <c r="H41" s="21"/>
      <c r="I41" s="6"/>
    </row>
    <row r="42" spans="1:9" ht="13.5">
      <c r="A42" s="5"/>
      <c r="B42" s="18"/>
      <c r="C42" s="26"/>
      <c r="D42" s="21"/>
      <c r="E42" s="25"/>
      <c r="F42" s="32"/>
      <c r="G42" s="32"/>
      <c r="H42" s="21"/>
      <c r="I42" s="6"/>
    </row>
    <row r="43" spans="1:9" ht="14.25" customHeight="1">
      <c r="A43" s="5">
        <v>9</v>
      </c>
      <c r="B43" s="18" t="s">
        <v>41</v>
      </c>
      <c r="C43" s="26">
        <v>7420000</v>
      </c>
      <c r="D43" s="21">
        <f>SUM(D44:D45)</f>
        <v>7420000</v>
      </c>
      <c r="E43" s="25">
        <f>(D43*100)/C43</f>
        <v>100</v>
      </c>
      <c r="F43" s="32">
        <v>0.477</v>
      </c>
      <c r="G43" s="32">
        <v>0.523</v>
      </c>
      <c r="H43" s="21">
        <f>(G43*100)/F43-100</f>
        <v>9.643605870020977</v>
      </c>
      <c r="I43" s="6">
        <f>FLOOR(G43,0.00001)*D43</f>
        <v>3880660</v>
      </c>
    </row>
    <row r="44" spans="1:9" ht="13.5">
      <c r="A44" s="5"/>
      <c r="B44" s="18"/>
      <c r="C44" s="26" t="s">
        <v>30</v>
      </c>
      <c r="D44" s="29">
        <v>2500000</v>
      </c>
      <c r="E44" s="25"/>
      <c r="F44" s="23"/>
      <c r="G44" s="21"/>
      <c r="H44" s="21"/>
      <c r="I44" s="6"/>
    </row>
    <row r="45" spans="1:9" ht="13.5">
      <c r="A45" s="5"/>
      <c r="B45" s="18"/>
      <c r="C45" s="26" t="s">
        <v>29</v>
      </c>
      <c r="D45" s="29">
        <v>4920000</v>
      </c>
      <c r="E45" s="25"/>
      <c r="F45" s="23"/>
      <c r="G45" s="21"/>
      <c r="H45" s="21"/>
      <c r="I45" s="6"/>
    </row>
    <row r="46" spans="1:9" ht="13.5">
      <c r="A46" s="5"/>
      <c r="B46" s="18"/>
      <c r="C46" s="26"/>
      <c r="D46" s="29"/>
      <c r="E46" s="25"/>
      <c r="F46" s="23"/>
      <c r="G46" s="21"/>
      <c r="H46" s="21"/>
      <c r="I46" s="6"/>
    </row>
    <row r="47" spans="1:9" ht="13.5">
      <c r="A47" s="5">
        <v>10</v>
      </c>
      <c r="B47" s="18" t="s">
        <v>54</v>
      </c>
      <c r="C47" s="26">
        <v>2000000</v>
      </c>
      <c r="D47" s="21">
        <f>SUM(D48:D49)</f>
        <v>2000000</v>
      </c>
      <c r="E47" s="25">
        <f>(D47*100)/C47</f>
        <v>100</v>
      </c>
      <c r="F47" s="32">
        <v>0.477</v>
      </c>
      <c r="G47" s="32">
        <v>0.493</v>
      </c>
      <c r="H47" s="21">
        <f>(G47*100)/F47-100</f>
        <v>3.35429769392033</v>
      </c>
      <c r="I47" s="6">
        <f>FLOOR(G47,0.00001)*D47</f>
        <v>986000.0000000001</v>
      </c>
    </row>
    <row r="48" spans="1:9" ht="13.5">
      <c r="A48" s="5"/>
      <c r="B48" s="18"/>
      <c r="C48" s="26" t="s">
        <v>30</v>
      </c>
      <c r="D48" s="21">
        <v>1000000</v>
      </c>
      <c r="E48" s="25"/>
      <c r="F48" s="23"/>
      <c r="G48" s="21"/>
      <c r="H48" s="21"/>
      <c r="I48" s="6"/>
    </row>
    <row r="49" spans="1:9" ht="13.5">
      <c r="A49" s="5"/>
      <c r="B49" s="18"/>
      <c r="C49" s="26" t="s">
        <v>29</v>
      </c>
      <c r="D49" s="21">
        <v>1000000</v>
      </c>
      <c r="E49" s="25"/>
      <c r="F49" s="23"/>
      <c r="G49" s="21"/>
      <c r="H49" s="21"/>
      <c r="I49" s="6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5">
        <v>11</v>
      </c>
      <c r="B51" s="18" t="s">
        <v>55</v>
      </c>
      <c r="C51" s="26">
        <v>6419048</v>
      </c>
      <c r="D51" s="21">
        <f>SUM(D52:D53)</f>
        <v>6419048</v>
      </c>
      <c r="E51" s="25">
        <f>(D51*100)/C51</f>
        <v>100</v>
      </c>
      <c r="F51" s="32">
        <v>0.477</v>
      </c>
      <c r="G51" s="32">
        <v>0.483</v>
      </c>
      <c r="H51" s="21">
        <f>(G51*100)/F51-100</f>
        <v>1.2578616352201237</v>
      </c>
      <c r="I51" s="6">
        <f>FLOOR(G51,0.00001)*D51</f>
        <v>3100400.1840000004</v>
      </c>
    </row>
    <row r="52" spans="1:9" ht="13.5">
      <c r="A52" s="5"/>
      <c r="B52" s="18"/>
      <c r="C52" s="26" t="s">
        <v>29</v>
      </c>
      <c r="D52" s="21">
        <v>5000000</v>
      </c>
      <c r="E52" s="21"/>
      <c r="F52" s="21"/>
      <c r="G52" s="21"/>
      <c r="H52" s="21"/>
      <c r="I52" s="6"/>
    </row>
    <row r="53" spans="1:9" ht="13.5">
      <c r="A53" s="5"/>
      <c r="B53" s="18"/>
      <c r="C53" s="26" t="s">
        <v>36</v>
      </c>
      <c r="D53" s="21">
        <v>1419048</v>
      </c>
      <c r="E53" s="21"/>
      <c r="F53" s="21"/>
      <c r="G53" s="21"/>
      <c r="H53" s="21"/>
      <c r="I53" s="6"/>
    </row>
    <row r="54" spans="1:9" ht="13.5">
      <c r="A54" s="5"/>
      <c r="B54" s="18"/>
      <c r="C54" s="26"/>
      <c r="D54" s="21"/>
      <c r="E54" s="21"/>
      <c r="F54" s="21"/>
      <c r="G54" s="21"/>
      <c r="H54" s="21"/>
      <c r="I54" s="6"/>
    </row>
    <row r="55" spans="1:9" ht="13.5">
      <c r="A55" s="5">
        <v>12</v>
      </c>
      <c r="B55" s="18" t="s">
        <v>56</v>
      </c>
      <c r="C55" s="26">
        <v>762000</v>
      </c>
      <c r="D55" s="21">
        <f>SUM(D56:D57)</f>
        <v>762000</v>
      </c>
      <c r="E55" s="25">
        <f>(D55*100)/C55</f>
        <v>100</v>
      </c>
      <c r="F55" s="32">
        <v>0.477</v>
      </c>
      <c r="G55" s="32">
        <v>0.49</v>
      </c>
      <c r="H55" s="21">
        <f>(G55*100)/F55-100</f>
        <v>2.725366876310275</v>
      </c>
      <c r="I55" s="6">
        <f>FLOOR(G55,0.00001)*D55</f>
        <v>373380.00000000006</v>
      </c>
    </row>
    <row r="56" spans="1:9" ht="13.5">
      <c r="A56" s="5"/>
      <c r="B56" s="18"/>
      <c r="C56" s="26" t="s">
        <v>29</v>
      </c>
      <c r="D56" s="26">
        <v>762000</v>
      </c>
      <c r="E56" s="21"/>
      <c r="F56" s="21"/>
      <c r="G56" s="21"/>
      <c r="H56" s="21"/>
      <c r="I56" s="6"/>
    </row>
    <row r="57" spans="1:9" ht="13.5">
      <c r="A57" s="5"/>
      <c r="B57" s="18"/>
      <c r="C57" s="26"/>
      <c r="D57" s="21"/>
      <c r="E57" s="21"/>
      <c r="F57" s="21"/>
      <c r="G57" s="21"/>
      <c r="H57" s="21"/>
      <c r="I57" s="6"/>
    </row>
    <row r="58" spans="1:9" ht="13.5">
      <c r="A58" s="5">
        <v>13</v>
      </c>
      <c r="B58" s="18" t="s">
        <v>57</v>
      </c>
      <c r="C58" s="26">
        <v>3000000</v>
      </c>
      <c r="D58" s="21">
        <f>SUM(D59,D60)</f>
        <v>3000000</v>
      </c>
      <c r="E58" s="25">
        <f>(D58*100)/C58</f>
        <v>100</v>
      </c>
      <c r="F58" s="32">
        <v>0.47</v>
      </c>
      <c r="G58" s="32">
        <v>0.495</v>
      </c>
      <c r="H58" s="21">
        <f>(G58*100)/F58-100</f>
        <v>5.319148936170222</v>
      </c>
      <c r="I58" s="6">
        <f>FLOOR(G58,0.00001)*D58</f>
        <v>1485000.0000000002</v>
      </c>
    </row>
    <row r="59" spans="1:9" ht="13.5">
      <c r="A59" s="5"/>
      <c r="B59" s="18"/>
      <c r="C59" s="26" t="s">
        <v>30</v>
      </c>
      <c r="D59" s="21">
        <v>1000000</v>
      </c>
      <c r="E59" s="25"/>
      <c r="F59" s="32"/>
      <c r="G59" s="32"/>
      <c r="H59" s="21"/>
      <c r="I59" s="6"/>
    </row>
    <row r="60" spans="1:9" ht="13.5">
      <c r="A60" s="5"/>
      <c r="B60" s="18"/>
      <c r="C60" s="26" t="s">
        <v>36</v>
      </c>
      <c r="D60" s="21">
        <v>2000000</v>
      </c>
      <c r="E60" s="25"/>
      <c r="F60" s="32"/>
      <c r="G60" s="32"/>
      <c r="H60" s="21"/>
      <c r="I60" s="6"/>
    </row>
    <row r="61" spans="1:9" ht="13.5">
      <c r="A61" s="5"/>
      <c r="B61" s="18"/>
      <c r="C61" s="26"/>
      <c r="D61" s="21"/>
      <c r="E61" s="25"/>
      <c r="F61" s="32"/>
      <c r="G61" s="32"/>
      <c r="H61" s="21"/>
      <c r="I61" s="6"/>
    </row>
    <row r="62" spans="1:9" ht="13.5">
      <c r="A62" s="5">
        <v>14</v>
      </c>
      <c r="B62" s="18" t="s">
        <v>58</v>
      </c>
      <c r="C62" s="26">
        <v>1024000</v>
      </c>
      <c r="D62" s="21">
        <f>SUM(D63:D64)</f>
        <v>800000</v>
      </c>
      <c r="E62" s="25">
        <f>(D62*100)/C62</f>
        <v>78.125</v>
      </c>
      <c r="F62" s="32">
        <v>0.439</v>
      </c>
      <c r="G62" s="32">
        <v>0.439</v>
      </c>
      <c r="H62" s="21">
        <f>(G62*100)/F62-100</f>
        <v>0</v>
      </c>
      <c r="I62" s="6">
        <f>FLOOR(G62,0.00001)*D62</f>
        <v>351200.00000000006</v>
      </c>
    </row>
    <row r="63" spans="1:9" ht="13.5">
      <c r="A63" s="5"/>
      <c r="B63" s="18"/>
      <c r="C63" s="26" t="s">
        <v>31</v>
      </c>
      <c r="D63" s="21">
        <v>300000</v>
      </c>
      <c r="E63" s="21"/>
      <c r="F63" s="21"/>
      <c r="G63" s="21"/>
      <c r="H63" s="21"/>
      <c r="I63" s="6"/>
    </row>
    <row r="64" spans="1:9" ht="13.5">
      <c r="A64" s="5"/>
      <c r="B64" s="18"/>
      <c r="C64" s="26" t="s">
        <v>29</v>
      </c>
      <c r="D64" s="21">
        <v>500000</v>
      </c>
      <c r="E64" s="21"/>
      <c r="F64" s="21"/>
      <c r="G64" s="21"/>
      <c r="H64" s="21"/>
      <c r="I64" s="6"/>
    </row>
    <row r="65" spans="1:9" ht="13.5">
      <c r="A65" s="5"/>
      <c r="B65" s="18"/>
      <c r="C65" s="26"/>
      <c r="D65" s="21"/>
      <c r="E65" s="21"/>
      <c r="F65" s="21"/>
      <c r="G65" s="21"/>
      <c r="H65" s="21"/>
      <c r="I65" s="6"/>
    </row>
    <row r="66" spans="1:9" ht="13.5">
      <c r="A66" s="5">
        <v>15</v>
      </c>
      <c r="B66" s="18" t="s">
        <v>59</v>
      </c>
      <c r="C66" s="26">
        <v>998638</v>
      </c>
      <c r="D66" s="21">
        <f>SUM(D67:D68)</f>
        <v>998638</v>
      </c>
      <c r="E66" s="25">
        <f>(D66*100)/C66</f>
        <v>100</v>
      </c>
      <c r="F66" s="32">
        <v>0.439</v>
      </c>
      <c r="G66" s="32">
        <v>0.49</v>
      </c>
      <c r="H66" s="21">
        <f>(G66*100)/F66-100</f>
        <v>11.617312072892943</v>
      </c>
      <c r="I66" s="6">
        <f>FLOOR(G66,0.00001)*D66</f>
        <v>489332.62000000005</v>
      </c>
    </row>
    <row r="67" spans="1:9" ht="13.5">
      <c r="A67" s="5"/>
      <c r="B67" s="18"/>
      <c r="C67" s="26" t="s">
        <v>30</v>
      </c>
      <c r="D67" s="26">
        <v>998638</v>
      </c>
      <c r="E67" s="21"/>
      <c r="F67" s="21"/>
      <c r="G67" s="21"/>
      <c r="H67" s="21"/>
      <c r="I67" s="6"/>
    </row>
    <row r="68" spans="1:9" ht="13.5">
      <c r="A68" s="5"/>
      <c r="B68" s="18"/>
      <c r="C68" s="26"/>
      <c r="D68" s="21"/>
      <c r="E68" s="21"/>
      <c r="F68" s="21"/>
      <c r="G68" s="21"/>
      <c r="H68" s="21"/>
      <c r="I68" s="6"/>
    </row>
    <row r="69" spans="1:9" ht="13.5">
      <c r="A69" s="5"/>
      <c r="B69" s="18"/>
      <c r="C69" s="26"/>
      <c r="D69" s="21"/>
      <c r="E69" s="21"/>
      <c r="F69" s="21"/>
      <c r="G69" s="21"/>
      <c r="H69" s="21"/>
      <c r="I69" s="6"/>
    </row>
    <row r="70" spans="1:9" ht="13.5">
      <c r="A70" s="10"/>
      <c r="B70" s="12" t="s">
        <v>14</v>
      </c>
      <c r="C70" s="27">
        <f>SUM(C66,C62,C58,C55,C51,C47,C43,C39,C35,C31,C27,C23)</f>
        <v>37613748</v>
      </c>
      <c r="D70" s="30">
        <f>SUM(D39,D35,D31,D27,D23)</f>
        <v>9492257</v>
      </c>
      <c r="E70" s="19"/>
      <c r="F70" s="15"/>
      <c r="G70" s="15"/>
      <c r="H70" s="11"/>
      <c r="I70" s="20">
        <f>SUM(I23:I66)</f>
        <v>15518385.429</v>
      </c>
    </row>
    <row r="71" spans="1:9" ht="13.5">
      <c r="A71" s="35"/>
      <c r="B71" s="36"/>
      <c r="C71" s="37"/>
      <c r="D71" s="38"/>
      <c r="E71" s="39"/>
      <c r="F71" s="40"/>
      <c r="G71" s="40"/>
      <c r="H71" s="41"/>
      <c r="I71" s="42"/>
    </row>
    <row r="72" spans="1:9" ht="13.5">
      <c r="A72" s="45" t="s">
        <v>33</v>
      </c>
      <c r="B72" s="46"/>
      <c r="C72" s="46"/>
      <c r="D72" s="46"/>
      <c r="E72" s="46"/>
      <c r="F72" s="46"/>
      <c r="G72" s="46"/>
      <c r="H72" s="46"/>
      <c r="I72" s="47"/>
    </row>
    <row r="73" spans="1:9" ht="13.5">
      <c r="A73" s="8"/>
      <c r="B73" s="8"/>
      <c r="C73" s="8"/>
      <c r="D73" s="8"/>
      <c r="E73" s="8"/>
      <c r="F73" s="8"/>
      <c r="G73" s="8"/>
      <c r="H73" s="8"/>
      <c r="I73" s="9"/>
    </row>
    <row r="74" spans="1:9" ht="13.5">
      <c r="A74" s="5">
        <v>16</v>
      </c>
      <c r="B74" s="18" t="s">
        <v>43</v>
      </c>
      <c r="C74" s="26">
        <v>4610000</v>
      </c>
      <c r="D74" s="21">
        <f>SUM(D75)</f>
        <v>3630000</v>
      </c>
      <c r="E74" s="25">
        <f>(D74*100)/C74</f>
        <v>78.74186550976138</v>
      </c>
      <c r="F74" s="32">
        <v>0.477</v>
      </c>
      <c r="G74" s="32">
        <v>0.477</v>
      </c>
      <c r="H74" s="21">
        <f>(G74*100)/F74-100</f>
        <v>0</v>
      </c>
      <c r="I74" s="6">
        <f>FLOOR(G74,0.00001)*D74</f>
        <v>1731510.0000000002</v>
      </c>
    </row>
    <row r="75" spans="1:9" ht="13.5">
      <c r="A75" s="5"/>
      <c r="B75" s="18"/>
      <c r="C75" s="26" t="s">
        <v>37</v>
      </c>
      <c r="D75" s="29">
        <v>3630000</v>
      </c>
      <c r="E75" s="25"/>
      <c r="F75" s="23"/>
      <c r="G75" s="21"/>
      <c r="H75" s="21"/>
      <c r="I75" s="6"/>
    </row>
    <row r="76" spans="1:9" ht="13.5">
      <c r="A76" s="5"/>
      <c r="B76" s="18"/>
      <c r="C76" s="26"/>
      <c r="D76" s="29"/>
      <c r="E76" s="25"/>
      <c r="F76" s="23"/>
      <c r="G76" s="21"/>
      <c r="H76" s="21"/>
      <c r="I76" s="6"/>
    </row>
    <row r="77" spans="1:9" ht="13.5">
      <c r="A77" s="5">
        <v>17</v>
      </c>
      <c r="B77" s="18" t="s">
        <v>44</v>
      </c>
      <c r="C77" s="26">
        <v>2190000</v>
      </c>
      <c r="D77" s="21">
        <f>SUM(D78:D79)</f>
        <v>2190000</v>
      </c>
      <c r="E77" s="25">
        <f>(D77*100)/C77</f>
        <v>100</v>
      </c>
      <c r="F77" s="32">
        <v>0.477</v>
      </c>
      <c r="G77" s="32">
        <v>0.477</v>
      </c>
      <c r="H77" s="21">
        <f>(G77*100)/F77-100</f>
        <v>0</v>
      </c>
      <c r="I77" s="6">
        <f>FLOOR(G77,0.00001)*D77</f>
        <v>1044630.0000000001</v>
      </c>
    </row>
    <row r="78" spans="1:9" ht="13.5">
      <c r="A78" s="5"/>
      <c r="B78" s="18"/>
      <c r="C78" s="26" t="s">
        <v>37</v>
      </c>
      <c r="D78" s="21">
        <v>2190000</v>
      </c>
      <c r="E78" s="25"/>
      <c r="F78" s="32"/>
      <c r="G78" s="21"/>
      <c r="H78" s="21"/>
      <c r="I78" s="6"/>
    </row>
    <row r="79" spans="1:9" ht="13.5">
      <c r="A79" s="5"/>
      <c r="B79" s="18"/>
      <c r="C79" s="26"/>
      <c r="D79" s="21"/>
      <c r="E79" s="25"/>
      <c r="F79" s="23"/>
      <c r="G79" s="21"/>
      <c r="H79" s="21"/>
      <c r="I79" s="6"/>
    </row>
    <row r="80" spans="1:9" ht="13.5">
      <c r="A80" s="5"/>
      <c r="B80" s="18"/>
      <c r="C80" s="26"/>
      <c r="D80" s="29"/>
      <c r="E80" s="25"/>
      <c r="F80" s="23"/>
      <c r="G80" s="21"/>
      <c r="H80" s="21"/>
      <c r="I80" s="6"/>
    </row>
    <row r="81" spans="1:9" ht="13.5">
      <c r="A81" s="34">
        <v>18</v>
      </c>
      <c r="B81" s="18" t="s">
        <v>45</v>
      </c>
      <c r="C81" s="26">
        <v>2552832</v>
      </c>
      <c r="D81" s="21">
        <f>SUM(D82)</f>
        <v>30000</v>
      </c>
      <c r="E81" s="25">
        <f>(D81*100)/C81</f>
        <v>1.1751654632972321</v>
      </c>
      <c r="F81" s="32">
        <v>0.477</v>
      </c>
      <c r="G81" s="32">
        <v>0.477</v>
      </c>
      <c r="H81" s="21">
        <f>(G81*100)/F81-100</f>
        <v>0</v>
      </c>
      <c r="I81" s="6">
        <f>FLOOR(G81,0.00001)*D81</f>
        <v>14310.000000000002</v>
      </c>
    </row>
    <row r="82" spans="3:4" ht="13.5">
      <c r="C82" s="26" t="s">
        <v>37</v>
      </c>
      <c r="D82" s="21">
        <v>30000</v>
      </c>
    </row>
    <row r="83" spans="1:9" ht="13.5">
      <c r="A83" s="5"/>
      <c r="B83" s="18"/>
      <c r="C83" s="26"/>
      <c r="D83" s="21"/>
      <c r="E83" s="21"/>
      <c r="F83" s="21"/>
      <c r="G83" s="21"/>
      <c r="H83" s="21"/>
      <c r="I83" s="6"/>
    </row>
    <row r="84" spans="1:9" ht="13.5">
      <c r="A84" s="5">
        <v>19</v>
      </c>
      <c r="B84" s="18" t="s">
        <v>46</v>
      </c>
      <c r="C84" s="26">
        <v>2650000</v>
      </c>
      <c r="D84" s="21">
        <f>SUM(D85)</f>
        <v>530000</v>
      </c>
      <c r="E84" s="25">
        <f>(D84*100)/C84</f>
        <v>20</v>
      </c>
      <c r="F84" s="32">
        <v>0.477</v>
      </c>
      <c r="G84" s="32">
        <v>0.477</v>
      </c>
      <c r="H84" s="21">
        <f>(G84*100)/F84-100</f>
        <v>0</v>
      </c>
      <c r="I84" s="6">
        <f>FLOOR(G84,0.00001)*D84</f>
        <v>252810.00000000003</v>
      </c>
    </row>
    <row r="85" spans="1:9" ht="13.5">
      <c r="A85" s="5"/>
      <c r="B85" s="18"/>
      <c r="C85" s="26" t="s">
        <v>37</v>
      </c>
      <c r="D85" s="21">
        <v>530000</v>
      </c>
      <c r="E85" s="21"/>
      <c r="F85" s="32"/>
      <c r="G85" s="21"/>
      <c r="H85" s="21"/>
      <c r="I85" s="6"/>
    </row>
    <row r="86" spans="3:9" ht="13.5">
      <c r="C86" s="26"/>
      <c r="D86" s="21"/>
      <c r="E86" s="21"/>
      <c r="F86" s="21"/>
      <c r="G86" s="21"/>
      <c r="H86" s="21"/>
      <c r="I86" s="6"/>
    </row>
    <row r="87" spans="1:10" ht="13.5">
      <c r="A87" s="5">
        <v>20</v>
      </c>
      <c r="B87" s="18" t="s">
        <v>47</v>
      </c>
      <c r="C87" s="26">
        <v>6961223</v>
      </c>
      <c r="D87" s="21">
        <f>SUM(D88)</f>
        <v>30000</v>
      </c>
      <c r="E87" s="25">
        <f>(D87*100)/C87</f>
        <v>0.43095875537962225</v>
      </c>
      <c r="F87" s="32">
        <v>0.477</v>
      </c>
      <c r="G87" s="32">
        <v>0.477</v>
      </c>
      <c r="H87" s="21">
        <f>(G87*100)/F87-100</f>
        <v>0</v>
      </c>
      <c r="I87" s="6">
        <f>FLOOR(G87,0.00001)*D87</f>
        <v>14310.000000000002</v>
      </c>
      <c r="J87" s="6"/>
    </row>
    <row r="88" spans="1:9" ht="13.5">
      <c r="A88" s="5"/>
      <c r="B88" s="18"/>
      <c r="C88" s="26" t="s">
        <v>37</v>
      </c>
      <c r="D88" s="21">
        <v>30000</v>
      </c>
      <c r="E88" s="21"/>
      <c r="F88" s="21"/>
      <c r="G88" s="21"/>
      <c r="H88" s="21"/>
      <c r="I88" s="6"/>
    </row>
    <row r="89" spans="1:9" ht="13.5">
      <c r="A89" s="5"/>
      <c r="B89" s="18"/>
      <c r="C89" s="26"/>
      <c r="D89" s="21"/>
      <c r="E89" s="21"/>
      <c r="F89" s="21"/>
      <c r="G89" s="21"/>
      <c r="H89" s="21"/>
      <c r="I89" s="6"/>
    </row>
    <row r="90" spans="1:10" ht="13.5">
      <c r="A90" s="5">
        <v>21</v>
      </c>
      <c r="B90" s="18" t="s">
        <v>48</v>
      </c>
      <c r="C90" s="26">
        <v>3257904</v>
      </c>
      <c r="D90" s="21">
        <v>0</v>
      </c>
      <c r="E90" s="25">
        <f>(D90*100)/C90</f>
        <v>0</v>
      </c>
      <c r="F90" s="32">
        <v>0.477</v>
      </c>
      <c r="G90" s="21">
        <v>0</v>
      </c>
      <c r="H90" s="21">
        <f>(G90*100)/F90-100</f>
        <v>-100</v>
      </c>
      <c r="I90" s="6">
        <f>FLOOR(G90,0.00001)*D90</f>
        <v>0</v>
      </c>
      <c r="J90" s="6"/>
    </row>
    <row r="91" spans="1:9" ht="13.5">
      <c r="A91" s="5"/>
      <c r="B91" s="18"/>
      <c r="C91" s="26" t="s">
        <v>25</v>
      </c>
      <c r="D91" s="21"/>
      <c r="E91" s="21"/>
      <c r="F91" s="21"/>
      <c r="G91" s="21"/>
      <c r="H91" s="21"/>
      <c r="I91" s="6"/>
    </row>
    <row r="92" spans="1:9" ht="13.5">
      <c r="A92" s="5"/>
      <c r="B92" s="18"/>
      <c r="C92" s="26"/>
      <c r="D92" s="21"/>
      <c r="E92" s="21"/>
      <c r="F92" s="21"/>
      <c r="G92" s="21"/>
      <c r="H92" s="21"/>
      <c r="I92" s="6"/>
    </row>
    <row r="93" spans="1:10" ht="13.5">
      <c r="A93" s="5">
        <v>22</v>
      </c>
      <c r="B93" s="18" t="s">
        <v>48</v>
      </c>
      <c r="C93" s="26">
        <v>2385144</v>
      </c>
      <c r="D93" s="21">
        <f>SUM(D94)</f>
        <v>0</v>
      </c>
      <c r="E93" s="25">
        <f>(D93*100)/C93</f>
        <v>0</v>
      </c>
      <c r="F93" s="32">
        <v>0.477</v>
      </c>
      <c r="G93" s="32"/>
      <c r="H93" s="21">
        <f>(G93*100)/F93-100</f>
        <v>-100</v>
      </c>
      <c r="I93" s="6">
        <f>FLOOR(G93,0.00001)*D93</f>
        <v>0</v>
      </c>
      <c r="J93" s="6"/>
    </row>
    <row r="94" spans="1:9" ht="13.5">
      <c r="A94" s="5"/>
      <c r="B94" s="18"/>
      <c r="C94" s="26" t="s">
        <v>25</v>
      </c>
      <c r="D94" s="21"/>
      <c r="E94" s="21"/>
      <c r="F94" s="21"/>
      <c r="G94" s="21"/>
      <c r="H94" s="21"/>
      <c r="I94" s="6"/>
    </row>
    <row r="95" spans="1:9" ht="13.5">
      <c r="A95" s="5"/>
      <c r="B95" s="18"/>
      <c r="C95" s="26"/>
      <c r="D95" s="21"/>
      <c r="E95" s="21"/>
      <c r="F95" s="21"/>
      <c r="G95" s="21"/>
      <c r="H95" s="21"/>
      <c r="I95" s="6"/>
    </row>
    <row r="96" spans="1:9" ht="13.5">
      <c r="A96" s="5">
        <v>23</v>
      </c>
      <c r="B96" s="18" t="s">
        <v>49</v>
      </c>
      <c r="C96" s="26">
        <v>1400000</v>
      </c>
      <c r="D96" s="21">
        <f>SUM(D97:D98)</f>
        <v>1400000</v>
      </c>
      <c r="E96" s="25">
        <f>(D96*100)/C96</f>
        <v>100</v>
      </c>
      <c r="F96" s="32">
        <v>0.47</v>
      </c>
      <c r="G96" s="32">
        <v>0.48</v>
      </c>
      <c r="H96" s="21">
        <f>(G96*100)/F96-100</f>
        <v>2.1276595744680975</v>
      </c>
      <c r="I96" s="6">
        <f>FLOOR(G96,0.00001)*D96</f>
        <v>672000</v>
      </c>
    </row>
    <row r="97" spans="1:9" ht="13.5">
      <c r="A97" s="5"/>
      <c r="B97" s="18"/>
      <c r="C97" s="26" t="s">
        <v>37</v>
      </c>
      <c r="D97" s="26">
        <v>1400000</v>
      </c>
      <c r="E97" s="21"/>
      <c r="F97" s="21"/>
      <c r="G97" s="21"/>
      <c r="H97" s="21"/>
      <c r="I97" s="6"/>
    </row>
    <row r="98" spans="1:9" ht="13.5">
      <c r="A98" s="5"/>
      <c r="B98" s="18"/>
      <c r="C98" s="26"/>
      <c r="D98" s="21"/>
      <c r="E98" s="21"/>
      <c r="F98" s="21"/>
      <c r="G98" s="21"/>
      <c r="H98" s="21"/>
      <c r="I98" s="6"/>
    </row>
    <row r="99" spans="1:9" ht="13.5">
      <c r="A99" s="5">
        <v>24</v>
      </c>
      <c r="B99" s="18" t="s">
        <v>50</v>
      </c>
      <c r="C99" s="26">
        <v>9165071</v>
      </c>
      <c r="D99" s="21">
        <f>SUM(D100:D101)</f>
        <v>0</v>
      </c>
      <c r="E99" s="25">
        <f>(D99*100)/C99</f>
        <v>0</v>
      </c>
      <c r="F99" s="32">
        <v>0.477</v>
      </c>
      <c r="G99" s="32"/>
      <c r="H99" s="21">
        <f>(G99*100)/F99-100</f>
        <v>-100</v>
      </c>
      <c r="I99" s="6">
        <f>FLOOR(G99,0.00001)*D99</f>
        <v>0</v>
      </c>
    </row>
    <row r="100" spans="1:9" ht="13.5">
      <c r="A100" s="5"/>
      <c r="B100" s="18"/>
      <c r="C100" s="26" t="s">
        <v>19</v>
      </c>
      <c r="D100" s="21"/>
      <c r="E100" s="21"/>
      <c r="F100" s="21"/>
      <c r="G100" s="21"/>
      <c r="H100" s="21"/>
      <c r="I100" s="6"/>
    </row>
    <row r="101" spans="1:9" ht="13.5">
      <c r="A101" s="5"/>
      <c r="B101" s="18"/>
      <c r="C101" s="26"/>
      <c r="D101" s="21"/>
      <c r="E101" s="21"/>
      <c r="F101" s="21"/>
      <c r="G101" s="21"/>
      <c r="H101" s="21"/>
      <c r="I101" s="6"/>
    </row>
    <row r="102" spans="1:9" ht="13.5">
      <c r="A102" s="5">
        <v>25</v>
      </c>
      <c r="B102" s="18" t="s">
        <v>50</v>
      </c>
      <c r="C102" s="26">
        <v>16148</v>
      </c>
      <c r="D102" s="21">
        <f>SUM(D103)</f>
        <v>0</v>
      </c>
      <c r="E102" s="25">
        <f>(D102*100)/C102</f>
        <v>0</v>
      </c>
      <c r="F102" s="32">
        <v>0.477</v>
      </c>
      <c r="G102" s="32"/>
      <c r="H102" s="21">
        <f>(G102*100)/F102-100</f>
        <v>-100</v>
      </c>
      <c r="I102" s="6">
        <f>FLOOR(G102,0.00001)*D102</f>
        <v>0</v>
      </c>
    </row>
    <row r="103" spans="1:9" ht="13.5">
      <c r="A103" s="5"/>
      <c r="B103" s="18"/>
      <c r="C103" s="26" t="s">
        <v>19</v>
      </c>
      <c r="D103" s="21"/>
      <c r="E103" s="21"/>
      <c r="F103" s="21"/>
      <c r="G103" s="21"/>
      <c r="H103" s="21"/>
      <c r="I103" s="6"/>
    </row>
    <row r="104" spans="1:9" ht="13.5">
      <c r="A104" s="5"/>
      <c r="B104" s="18"/>
      <c r="C104" s="26"/>
      <c r="D104" s="21"/>
      <c r="E104" s="21"/>
      <c r="F104" s="21"/>
      <c r="G104" s="21"/>
      <c r="H104" s="21"/>
      <c r="I104" s="6"/>
    </row>
    <row r="105" spans="1:9" ht="13.5">
      <c r="A105" s="5">
        <v>26</v>
      </c>
      <c r="B105" s="18" t="s">
        <v>34</v>
      </c>
      <c r="C105" s="26">
        <v>1656000</v>
      </c>
      <c r="D105" s="21">
        <f>SUM(D106)</f>
        <v>30000</v>
      </c>
      <c r="E105" s="25">
        <f>(D105*100)/C105</f>
        <v>1.8115942028985508</v>
      </c>
      <c r="F105" s="32">
        <v>0.477</v>
      </c>
      <c r="G105" s="32">
        <v>0.477</v>
      </c>
      <c r="H105" s="21">
        <f>(G105*100)/F105-100</f>
        <v>0</v>
      </c>
      <c r="I105" s="6">
        <f>FLOOR(G105,0.00001)*D105</f>
        <v>14310.000000000002</v>
      </c>
    </row>
    <row r="106" spans="1:9" ht="13.5">
      <c r="A106" s="5"/>
      <c r="B106" s="18"/>
      <c r="C106" s="26" t="s">
        <v>37</v>
      </c>
      <c r="D106" s="21">
        <v>30000</v>
      </c>
      <c r="E106" s="21"/>
      <c r="F106" s="21"/>
      <c r="G106" s="21"/>
      <c r="H106" s="21"/>
      <c r="I106" s="6"/>
    </row>
    <row r="107" spans="1:9" ht="13.5">
      <c r="A107" s="5"/>
      <c r="B107" s="18"/>
      <c r="C107" s="26"/>
      <c r="D107" s="21"/>
      <c r="E107" s="21"/>
      <c r="F107" s="21"/>
      <c r="G107" s="21"/>
      <c r="H107" s="21"/>
      <c r="I107" s="6"/>
    </row>
    <row r="108" spans="1:9" ht="13.5">
      <c r="A108" s="5">
        <v>27</v>
      </c>
      <c r="B108" s="18" t="s">
        <v>34</v>
      </c>
      <c r="C108" s="26">
        <v>367287</v>
      </c>
      <c r="D108" s="21">
        <f>SUM(D109:D110)</f>
        <v>90000</v>
      </c>
      <c r="E108" s="25">
        <f>(D108*100)/C108</f>
        <v>24.503998235712128</v>
      </c>
      <c r="F108" s="32">
        <v>0.477</v>
      </c>
      <c r="G108" s="32">
        <v>0.477</v>
      </c>
      <c r="H108" s="21">
        <f>(G108*100)/F108-100</f>
        <v>0</v>
      </c>
      <c r="I108" s="6">
        <f>FLOOR(G108,0.00001)*D108</f>
        <v>42930</v>
      </c>
    </row>
    <row r="109" spans="1:9" ht="13.5">
      <c r="A109" s="5"/>
      <c r="B109" s="18"/>
      <c r="C109" s="26" t="s">
        <v>37</v>
      </c>
      <c r="D109" s="21">
        <v>90000</v>
      </c>
      <c r="E109" s="25"/>
      <c r="F109" s="32"/>
      <c r="G109" s="21"/>
      <c r="H109" s="21"/>
      <c r="I109" s="6"/>
    </row>
    <row r="110" spans="1:9" ht="13.5">
      <c r="A110" s="5"/>
      <c r="B110" s="18"/>
      <c r="C110" s="26"/>
      <c r="D110" s="21"/>
      <c r="E110" s="25"/>
      <c r="F110" s="32"/>
      <c r="G110" s="21"/>
      <c r="H110" s="21"/>
      <c r="I110" s="6"/>
    </row>
    <row r="111" spans="1:9" ht="13.5">
      <c r="A111" s="5">
        <v>28</v>
      </c>
      <c r="B111" s="18" t="s">
        <v>35</v>
      </c>
      <c r="C111" s="26">
        <v>735702</v>
      </c>
      <c r="D111" s="21">
        <f>SUM(D112)</f>
        <v>700000</v>
      </c>
      <c r="E111" s="25">
        <f>(D111*100)/C111</f>
        <v>95.14721993415813</v>
      </c>
      <c r="F111" s="32">
        <v>0.477</v>
      </c>
      <c r="G111" s="32">
        <v>0.477</v>
      </c>
      <c r="H111" s="21">
        <f>(G111*100)/F111-100</f>
        <v>0</v>
      </c>
      <c r="I111" s="6">
        <f>FLOOR(G111,0.00001)*D111</f>
        <v>333900</v>
      </c>
    </row>
    <row r="112" spans="1:9" ht="13.5">
      <c r="A112" s="5"/>
      <c r="B112" s="18"/>
      <c r="C112" s="26" t="s">
        <v>37</v>
      </c>
      <c r="D112" s="21">
        <v>700000</v>
      </c>
      <c r="E112" s="21"/>
      <c r="F112" s="21"/>
      <c r="G112" s="21"/>
      <c r="H112" s="21"/>
      <c r="I112" s="6"/>
    </row>
    <row r="113" spans="1:9" ht="13.5">
      <c r="A113" s="5"/>
      <c r="B113" s="18"/>
      <c r="C113" s="26"/>
      <c r="D113" s="21"/>
      <c r="E113" s="21"/>
      <c r="F113" s="21"/>
      <c r="G113" s="21"/>
      <c r="H113" s="21"/>
      <c r="I113" s="6"/>
    </row>
    <row r="114" spans="1:9" ht="13.5">
      <c r="A114" s="5">
        <v>29</v>
      </c>
      <c r="B114" s="18" t="s">
        <v>51</v>
      </c>
      <c r="C114" s="26">
        <v>1700000</v>
      </c>
      <c r="D114" s="21">
        <f>SUM(D115:D116)</f>
        <v>1700000</v>
      </c>
      <c r="E114" s="25">
        <f>(D114*100)/C114</f>
        <v>100</v>
      </c>
      <c r="F114" s="32">
        <v>0.477</v>
      </c>
      <c r="G114" s="32">
        <v>0.488</v>
      </c>
      <c r="H114" s="21">
        <f>(G114*100)/F114-100</f>
        <v>2.306079664570234</v>
      </c>
      <c r="I114" s="6">
        <f>FLOOR(G114,0.00001)*D114</f>
        <v>829600.0000000001</v>
      </c>
    </row>
    <row r="115" spans="1:9" ht="13.5">
      <c r="A115" s="5"/>
      <c r="B115" s="18"/>
      <c r="C115" s="26" t="s">
        <v>37</v>
      </c>
      <c r="D115" s="26">
        <v>1700000</v>
      </c>
      <c r="E115" s="25"/>
      <c r="F115" s="32"/>
      <c r="G115" s="21"/>
      <c r="H115" s="21"/>
      <c r="I115" s="6"/>
    </row>
    <row r="116" spans="1:9" ht="13.5">
      <c r="A116" s="5"/>
      <c r="B116" s="18"/>
      <c r="C116" s="26"/>
      <c r="D116" s="21"/>
      <c r="E116" s="25"/>
      <c r="F116" s="32"/>
      <c r="G116" s="21"/>
      <c r="H116" s="21"/>
      <c r="I116" s="6"/>
    </row>
    <row r="117" spans="1:9" ht="13.5">
      <c r="A117" s="5">
        <v>30</v>
      </c>
      <c r="B117" s="18" t="s">
        <v>52</v>
      </c>
      <c r="C117" s="26">
        <v>1280190</v>
      </c>
      <c r="D117" s="21">
        <f>SUM(D118)</f>
        <v>1280190</v>
      </c>
      <c r="E117" s="32">
        <v>0.477</v>
      </c>
      <c r="F117" s="32">
        <v>0.477</v>
      </c>
      <c r="G117" s="32">
        <v>0.477</v>
      </c>
      <c r="H117" s="21">
        <f>(G117*100)/F117-100</f>
        <v>0</v>
      </c>
      <c r="I117" s="6">
        <f>FLOOR(G117,0.00001)*D117</f>
        <v>610650.63</v>
      </c>
    </row>
    <row r="118" spans="1:9" ht="13.5">
      <c r="A118" s="5"/>
      <c r="B118" s="18"/>
      <c r="C118" s="26" t="s">
        <v>37</v>
      </c>
      <c r="D118" s="26">
        <v>1280190</v>
      </c>
      <c r="E118" s="21"/>
      <c r="F118" s="21"/>
      <c r="G118" s="21"/>
      <c r="H118" s="21"/>
      <c r="I118" s="6"/>
    </row>
    <row r="119" spans="1:9" ht="13.5">
      <c r="A119" s="5"/>
      <c r="B119" s="18"/>
      <c r="C119" s="26"/>
      <c r="D119" s="21"/>
      <c r="E119" s="21"/>
      <c r="F119" s="21"/>
      <c r="G119" s="21"/>
      <c r="H119" s="21"/>
      <c r="I119" s="6"/>
    </row>
    <row r="120" spans="1:9" ht="13.5">
      <c r="A120" s="5">
        <v>31</v>
      </c>
      <c r="B120" s="18" t="s">
        <v>26</v>
      </c>
      <c r="C120" s="26">
        <v>119610</v>
      </c>
      <c r="D120" s="21">
        <v>0</v>
      </c>
      <c r="E120" s="25">
        <f>(D120*100)/C120</f>
        <v>0</v>
      </c>
      <c r="F120" s="32">
        <v>0.535</v>
      </c>
      <c r="G120" s="21">
        <v>0</v>
      </c>
      <c r="H120" s="21">
        <f>(G120*100)/F120-100</f>
        <v>-100</v>
      </c>
      <c r="I120" s="6">
        <f>FLOOR(G120,0.00001)*D120</f>
        <v>0</v>
      </c>
    </row>
    <row r="121" spans="1:9" ht="13.5">
      <c r="A121" s="5"/>
      <c r="B121" s="18"/>
      <c r="C121" s="26" t="s">
        <v>25</v>
      </c>
      <c r="D121" s="21"/>
      <c r="E121" s="21"/>
      <c r="F121" s="21"/>
      <c r="G121" s="21"/>
      <c r="H121" s="21"/>
      <c r="I121" s="6"/>
    </row>
    <row r="122" spans="1:9" ht="13.5">
      <c r="A122" s="5"/>
      <c r="B122" s="18"/>
      <c r="C122" s="26"/>
      <c r="D122" s="21"/>
      <c r="E122" s="21"/>
      <c r="F122" s="21"/>
      <c r="G122" s="21"/>
      <c r="H122" s="21"/>
      <c r="I122" s="6"/>
    </row>
    <row r="123" spans="1:9" ht="13.5">
      <c r="A123" s="5">
        <v>32</v>
      </c>
      <c r="B123" s="18" t="s">
        <v>26</v>
      </c>
      <c r="C123" s="26">
        <v>1165370</v>
      </c>
      <c r="D123" s="21">
        <f>SUM(D124)</f>
        <v>0</v>
      </c>
      <c r="E123" s="25">
        <f>(D123*100)/C123</f>
        <v>0</v>
      </c>
      <c r="F123" s="32">
        <v>0.535</v>
      </c>
      <c r="G123" s="32"/>
      <c r="H123" s="21">
        <f>(G123*100)/F123-100</f>
        <v>-100</v>
      </c>
      <c r="I123" s="6">
        <f>FLOOR(G123,0.00001)*D123</f>
        <v>0</v>
      </c>
    </row>
    <row r="124" spans="1:9" ht="13.5">
      <c r="A124" s="5"/>
      <c r="B124" s="18"/>
      <c r="C124" s="26" t="s">
        <v>25</v>
      </c>
      <c r="D124" s="21"/>
      <c r="E124" s="21"/>
      <c r="F124" s="21"/>
      <c r="G124" s="21"/>
      <c r="H124" s="21"/>
      <c r="I124" s="6"/>
    </row>
    <row r="125" spans="1:9" ht="13.5">
      <c r="A125" s="5"/>
      <c r="B125" s="18"/>
      <c r="C125" s="26"/>
      <c r="D125" s="21"/>
      <c r="E125" s="21"/>
      <c r="F125" s="21"/>
      <c r="G125" s="21"/>
      <c r="H125" s="21"/>
      <c r="I125" s="6"/>
    </row>
    <row r="126" spans="1:10" ht="13.5">
      <c r="A126" s="5">
        <v>33</v>
      </c>
      <c r="B126" s="18" t="s">
        <v>53</v>
      </c>
      <c r="C126" s="26">
        <v>5471357</v>
      </c>
      <c r="D126" s="21">
        <f>SUM(D127)</f>
        <v>0</v>
      </c>
      <c r="E126" s="25">
        <f>(D126*100)/C126</f>
        <v>0</v>
      </c>
      <c r="F126" s="32">
        <v>0.535</v>
      </c>
      <c r="G126" s="32">
        <v>0.491</v>
      </c>
      <c r="H126" s="21">
        <f>(G126*100)/F126-100</f>
        <v>-8.224299065420567</v>
      </c>
      <c r="I126" s="6">
        <f>FLOOR(G126,0.00001)*D126</f>
        <v>0</v>
      </c>
      <c r="J126" s="6"/>
    </row>
    <row r="127" spans="1:9" ht="13.5">
      <c r="A127" s="5"/>
      <c r="B127" s="18"/>
      <c r="C127" s="26"/>
      <c r="D127" s="21"/>
      <c r="E127" s="21"/>
      <c r="F127" s="21"/>
      <c r="G127" s="21"/>
      <c r="H127" s="21"/>
      <c r="I127" s="6"/>
    </row>
    <row r="128" spans="1:9" ht="13.5">
      <c r="A128" s="5"/>
      <c r="B128" s="18"/>
      <c r="C128" s="26"/>
      <c r="D128" s="21"/>
      <c r="E128" s="21"/>
      <c r="F128" s="21"/>
      <c r="G128" s="21"/>
      <c r="H128" s="21"/>
      <c r="I128" s="6"/>
    </row>
    <row r="129" spans="1:10" ht="13.5">
      <c r="A129" s="5">
        <v>34</v>
      </c>
      <c r="B129" s="18" t="s">
        <v>27</v>
      </c>
      <c r="C129" s="26">
        <v>324480</v>
      </c>
      <c r="D129" s="21">
        <v>0</v>
      </c>
      <c r="E129" s="25">
        <f>(D129*100)/C129</f>
        <v>0</v>
      </c>
      <c r="F129" s="32">
        <v>0.535</v>
      </c>
      <c r="G129" s="21">
        <v>0</v>
      </c>
      <c r="H129" s="21">
        <f>(G129*100)/F129-100</f>
        <v>-100</v>
      </c>
      <c r="I129" s="6">
        <f>FLOOR(G129,0.00001)*D129</f>
        <v>0</v>
      </c>
      <c r="J129" s="6"/>
    </row>
    <row r="130" spans="1:9" ht="13.5">
      <c r="A130" s="5"/>
      <c r="B130" s="18"/>
      <c r="C130" s="26" t="s">
        <v>25</v>
      </c>
      <c r="D130" s="21"/>
      <c r="E130" s="21"/>
      <c r="F130" s="21"/>
      <c r="G130" s="21"/>
      <c r="H130" s="21"/>
      <c r="I130" s="6"/>
    </row>
    <row r="131" spans="1:9" ht="13.5">
      <c r="A131" s="5"/>
      <c r="B131" s="18"/>
      <c r="C131" s="26"/>
      <c r="D131" s="21"/>
      <c r="E131" s="21"/>
      <c r="F131" s="21"/>
      <c r="G131" s="21"/>
      <c r="H131" s="21"/>
      <c r="I131" s="6"/>
    </row>
    <row r="132" spans="1:10" ht="13.5">
      <c r="A132" s="5">
        <v>35</v>
      </c>
      <c r="B132" s="18" t="s">
        <v>24</v>
      </c>
      <c r="C132" s="26">
        <v>420000</v>
      </c>
      <c r="D132" s="21">
        <f>SUM(D133)</f>
        <v>0</v>
      </c>
      <c r="E132" s="25">
        <f>(D132*100)/C132</f>
        <v>0</v>
      </c>
      <c r="F132" s="32">
        <v>0.535</v>
      </c>
      <c r="G132" s="32"/>
      <c r="H132" s="21">
        <f>(G132*100)/F132-100</f>
        <v>-100</v>
      </c>
      <c r="I132" s="6">
        <f>FLOOR(G132,0.00001)*D132</f>
        <v>0</v>
      </c>
      <c r="J132" s="6"/>
    </row>
    <row r="133" spans="1:9" ht="13.5">
      <c r="A133" s="5"/>
      <c r="B133" s="18"/>
      <c r="C133" s="26"/>
      <c r="D133" s="21"/>
      <c r="E133" s="21"/>
      <c r="F133" s="21"/>
      <c r="G133" s="21"/>
      <c r="H133" s="21"/>
      <c r="I133" s="6"/>
    </row>
    <row r="134" spans="1:9" ht="13.5">
      <c r="A134" s="5"/>
      <c r="B134" s="18"/>
      <c r="C134" s="26"/>
      <c r="D134" s="21"/>
      <c r="E134" s="21"/>
      <c r="F134" s="21"/>
      <c r="G134" s="21"/>
      <c r="H134" s="21"/>
      <c r="I134" s="6"/>
    </row>
    <row r="135" spans="1:9" ht="13.5">
      <c r="A135" s="5">
        <v>36</v>
      </c>
      <c r="B135" s="18" t="s">
        <v>24</v>
      </c>
      <c r="C135" s="26">
        <v>261516</v>
      </c>
      <c r="D135" s="21">
        <f>SUM(D136:D137)</f>
        <v>0</v>
      </c>
      <c r="E135" s="25">
        <f>(D135*100)/C135</f>
        <v>0</v>
      </c>
      <c r="F135" s="32">
        <v>0.535</v>
      </c>
      <c r="G135" s="32"/>
      <c r="H135" s="21">
        <f>(G135*100)/F135-100</f>
        <v>-100</v>
      </c>
      <c r="I135" s="6">
        <f>FLOOR(G135,0.00001)*D135</f>
        <v>0</v>
      </c>
    </row>
    <row r="136" spans="1:9" ht="13.5">
      <c r="A136" s="5"/>
      <c r="B136" s="18"/>
      <c r="C136" s="26"/>
      <c r="D136" s="21"/>
      <c r="E136" s="21"/>
      <c r="F136" s="21"/>
      <c r="G136" s="21"/>
      <c r="H136" s="21"/>
      <c r="I136" s="6"/>
    </row>
    <row r="137" spans="1:9" ht="13.5">
      <c r="A137" s="5"/>
      <c r="B137" s="18"/>
      <c r="C137" s="26"/>
      <c r="D137" s="21"/>
      <c r="E137" s="21"/>
      <c r="F137" s="21"/>
      <c r="G137" s="21"/>
      <c r="H137" s="21"/>
      <c r="I137" s="6"/>
    </row>
    <row r="138" spans="1:9" ht="13.5">
      <c r="A138" s="5"/>
      <c r="B138" s="18"/>
      <c r="C138" s="26"/>
      <c r="D138" s="21"/>
      <c r="E138" s="21"/>
      <c r="F138" s="21"/>
      <c r="G138" s="21"/>
      <c r="H138" s="21"/>
      <c r="I138" s="6"/>
    </row>
    <row r="139" spans="1:9" ht="13.5">
      <c r="A139" s="5">
        <v>37</v>
      </c>
      <c r="B139" s="18" t="s">
        <v>24</v>
      </c>
      <c r="C139" s="26">
        <v>8422660</v>
      </c>
      <c r="D139" s="21">
        <f>SUM(D140:D141)</f>
        <v>30000</v>
      </c>
      <c r="E139" s="25">
        <f>(D139*100)/C139</f>
        <v>0.3561820137581239</v>
      </c>
      <c r="F139" s="32">
        <v>0.535</v>
      </c>
      <c r="G139" s="32">
        <v>0.535</v>
      </c>
      <c r="H139" s="21">
        <f>(G139*100)/F139-100</f>
        <v>0</v>
      </c>
      <c r="I139" s="6">
        <f>FLOOR(G139,0.00001)*D139</f>
        <v>16050.000000000002</v>
      </c>
    </row>
    <row r="140" spans="1:9" ht="13.5">
      <c r="A140" s="5"/>
      <c r="B140" s="18"/>
      <c r="C140" s="26" t="s">
        <v>31</v>
      </c>
      <c r="D140" s="21">
        <v>30000</v>
      </c>
      <c r="E140" s="21"/>
      <c r="F140" s="21"/>
      <c r="G140" s="21"/>
      <c r="H140" s="21"/>
      <c r="I140" s="6"/>
    </row>
    <row r="141" spans="1:9" ht="13.5">
      <c r="A141" s="5"/>
      <c r="B141" s="18"/>
      <c r="C141" s="26"/>
      <c r="D141" s="21"/>
      <c r="E141" s="21"/>
      <c r="F141" s="21"/>
      <c r="G141" s="21"/>
      <c r="H141" s="21"/>
      <c r="I141" s="6"/>
    </row>
    <row r="142" spans="1:9" ht="13.5">
      <c r="A142" s="5">
        <v>38</v>
      </c>
      <c r="B142" s="18" t="s">
        <v>60</v>
      </c>
      <c r="C142" s="26">
        <v>1200000</v>
      </c>
      <c r="D142" s="21">
        <f>SUM(D143)</f>
        <v>0</v>
      </c>
      <c r="E142" s="25">
        <f>(D142*100)/C142</f>
        <v>0</v>
      </c>
      <c r="F142" s="32">
        <v>0.535</v>
      </c>
      <c r="G142" s="32"/>
      <c r="H142" s="21">
        <f>(G142*100)/F142-100</f>
        <v>-100</v>
      </c>
      <c r="I142" s="6">
        <f>FLOOR(G142,0.00001)*D142</f>
        <v>0</v>
      </c>
    </row>
    <row r="143" spans="1:9" ht="13.5">
      <c r="A143" s="5"/>
      <c r="B143" s="18"/>
      <c r="C143" s="26" t="s">
        <v>19</v>
      </c>
      <c r="D143" s="21"/>
      <c r="E143" s="21"/>
      <c r="F143" s="21"/>
      <c r="G143" s="21"/>
      <c r="H143" s="21"/>
      <c r="I143" s="6"/>
    </row>
    <row r="144" spans="1:9" ht="13.5">
      <c r="A144" s="5"/>
      <c r="B144" s="18"/>
      <c r="C144" s="26"/>
      <c r="D144" s="21"/>
      <c r="E144" s="21"/>
      <c r="F144" s="21"/>
      <c r="G144" s="21"/>
      <c r="H144" s="21"/>
      <c r="I144" s="6"/>
    </row>
    <row r="145" spans="1:9" ht="13.5">
      <c r="A145" s="5">
        <v>39</v>
      </c>
      <c r="B145" s="18" t="s">
        <v>61</v>
      </c>
      <c r="C145" s="26">
        <v>4702620</v>
      </c>
      <c r="D145" s="21">
        <f>SUM(D146:D147)</f>
        <v>2150000</v>
      </c>
      <c r="E145" s="25">
        <f>(D145*100)/C145</f>
        <v>45.719194831817155</v>
      </c>
      <c r="F145" s="32">
        <v>0.535</v>
      </c>
      <c r="G145" s="32">
        <v>0.535</v>
      </c>
      <c r="H145" s="21">
        <f>(G145*100)/F145-100</f>
        <v>0</v>
      </c>
      <c r="I145" s="6">
        <f>FLOOR(G145,0.00001)*D145</f>
        <v>1150250</v>
      </c>
    </row>
    <row r="146" spans="1:9" ht="13.5">
      <c r="A146" s="5"/>
      <c r="B146" s="18"/>
      <c r="C146" s="26" t="s">
        <v>28</v>
      </c>
      <c r="D146" s="21">
        <v>1650000</v>
      </c>
      <c r="E146" s="21"/>
      <c r="F146" s="21"/>
      <c r="G146" s="21"/>
      <c r="H146" s="21"/>
      <c r="I146" s="6"/>
    </row>
    <row r="147" spans="1:9" ht="13.5">
      <c r="A147" s="5"/>
      <c r="B147" s="18"/>
      <c r="C147" s="26" t="s">
        <v>37</v>
      </c>
      <c r="D147" s="21">
        <v>500000</v>
      </c>
      <c r="E147" s="21"/>
      <c r="F147" s="21"/>
      <c r="G147" s="21"/>
      <c r="H147" s="21"/>
      <c r="I147" s="6"/>
    </row>
    <row r="148" spans="1:9" ht="13.5">
      <c r="A148" s="5"/>
      <c r="B148" s="18"/>
      <c r="C148" s="26"/>
      <c r="D148" s="21"/>
      <c r="E148" s="21"/>
      <c r="F148" s="21"/>
      <c r="G148" s="21"/>
      <c r="H148" s="21"/>
      <c r="I148" s="6"/>
    </row>
    <row r="149" spans="1:9" ht="13.5">
      <c r="A149" s="5">
        <v>40</v>
      </c>
      <c r="B149" s="18" t="s">
        <v>62</v>
      </c>
      <c r="C149" s="26">
        <v>1559312</v>
      </c>
      <c r="D149" s="21">
        <f>SUM(D150:D153)</f>
        <v>0</v>
      </c>
      <c r="E149" s="25">
        <f>(D149*100)/C149</f>
        <v>0</v>
      </c>
      <c r="F149" s="32">
        <v>0.535</v>
      </c>
      <c r="G149" s="32"/>
      <c r="H149" s="32">
        <v>0.535</v>
      </c>
      <c r="I149" s="6">
        <f>FLOOR(G149,0.00001)*D149</f>
        <v>0</v>
      </c>
    </row>
    <row r="150" spans="1:9" ht="13.5">
      <c r="A150" s="5"/>
      <c r="B150" s="18"/>
      <c r="C150" s="26"/>
      <c r="D150" s="21"/>
      <c r="E150" s="25"/>
      <c r="F150" s="32"/>
      <c r="G150" s="21"/>
      <c r="H150" s="21"/>
      <c r="I150" s="6"/>
    </row>
    <row r="151" spans="1:9" ht="13.5">
      <c r="A151" s="5"/>
      <c r="B151" s="18"/>
      <c r="C151" s="26"/>
      <c r="D151" s="21"/>
      <c r="E151" s="25"/>
      <c r="F151" s="32"/>
      <c r="G151" s="21"/>
      <c r="H151" s="21"/>
      <c r="I151" s="6"/>
    </row>
    <row r="152" spans="1:9" ht="13.5">
      <c r="A152" s="5"/>
      <c r="B152" s="18"/>
      <c r="C152" s="26"/>
      <c r="D152" s="21"/>
      <c r="E152" s="25"/>
      <c r="F152" s="32"/>
      <c r="G152" s="21"/>
      <c r="H152" s="21"/>
      <c r="I152" s="6"/>
    </row>
    <row r="153" spans="1:9" ht="13.5">
      <c r="A153" s="5"/>
      <c r="B153" s="18"/>
      <c r="C153" s="26"/>
      <c r="D153" s="21"/>
      <c r="E153" s="21"/>
      <c r="F153" s="21"/>
      <c r="G153" s="21"/>
      <c r="H153" s="21"/>
      <c r="I153" s="6"/>
    </row>
    <row r="154" spans="1:9" ht="13.5">
      <c r="A154" s="5"/>
      <c r="B154" s="18"/>
      <c r="C154" s="26"/>
      <c r="D154" s="21"/>
      <c r="E154" s="21"/>
      <c r="F154" s="21"/>
      <c r="G154" s="21"/>
      <c r="H154" s="21"/>
      <c r="I154" s="6"/>
    </row>
    <row r="155" spans="1:9" ht="13.5">
      <c r="A155" s="5">
        <v>41</v>
      </c>
      <c r="B155" s="18" t="s">
        <v>62</v>
      </c>
      <c r="C155" s="26">
        <v>1131450</v>
      </c>
      <c r="D155" s="21">
        <f>SUM(D156)</f>
        <v>500000</v>
      </c>
      <c r="E155" s="25">
        <f>(D155*100)/C155</f>
        <v>44.19108223960405</v>
      </c>
      <c r="F155" s="32">
        <v>0.535</v>
      </c>
      <c r="G155" s="32"/>
      <c r="H155" s="21">
        <f>(G155*100)/F155-100</f>
        <v>-100</v>
      </c>
      <c r="I155" s="6">
        <f>FLOOR(G155,0.00001)*D155</f>
        <v>0</v>
      </c>
    </row>
    <row r="156" spans="1:9" ht="13.5">
      <c r="A156" s="5"/>
      <c r="B156" s="18"/>
      <c r="C156" s="26" t="s">
        <v>28</v>
      </c>
      <c r="D156" s="21">
        <v>500000</v>
      </c>
      <c r="E156" s="21"/>
      <c r="F156" s="21"/>
      <c r="G156" s="21"/>
      <c r="H156" s="21"/>
      <c r="I156" s="6"/>
    </row>
    <row r="157" spans="1:9" ht="13.5">
      <c r="A157" s="5"/>
      <c r="B157" s="18"/>
      <c r="C157" s="26"/>
      <c r="D157" s="21"/>
      <c r="E157" s="21"/>
      <c r="F157" s="21"/>
      <c r="G157" s="21"/>
      <c r="H157" s="21"/>
      <c r="I157" s="6"/>
    </row>
    <row r="158" spans="1:9" ht="13.5">
      <c r="A158" s="5">
        <v>42</v>
      </c>
      <c r="B158" s="18" t="s">
        <v>62</v>
      </c>
      <c r="C158" s="26">
        <v>1826009</v>
      </c>
      <c r="D158" s="21">
        <f>SUM(D159:D161)</f>
        <v>0</v>
      </c>
      <c r="E158" s="25">
        <f>(D158*100)/C158</f>
        <v>0</v>
      </c>
      <c r="F158" s="32">
        <v>0.535</v>
      </c>
      <c r="G158" s="32"/>
      <c r="H158" s="21">
        <f>(G158*100)/F158-100</f>
        <v>-100</v>
      </c>
      <c r="I158" s="6">
        <f>FLOOR(G158,0.00001)*D158</f>
        <v>0</v>
      </c>
    </row>
    <row r="159" spans="1:9" ht="13.5">
      <c r="A159" s="5"/>
      <c r="B159" s="18"/>
      <c r="C159" s="26"/>
      <c r="D159" s="21"/>
      <c r="E159" s="25"/>
      <c r="F159" s="32"/>
      <c r="G159" s="21"/>
      <c r="H159" s="21"/>
      <c r="I159" s="6"/>
    </row>
    <row r="160" spans="1:9" ht="13.5">
      <c r="A160" s="5"/>
      <c r="B160" s="18"/>
      <c r="C160" s="26"/>
      <c r="D160" s="21"/>
      <c r="E160" s="25"/>
      <c r="F160" s="32"/>
      <c r="G160" s="21"/>
      <c r="H160" s="21"/>
      <c r="I160" s="6"/>
    </row>
    <row r="161" spans="1:9" ht="13.5">
      <c r="A161" s="5"/>
      <c r="B161" s="18"/>
      <c r="C161" s="26"/>
      <c r="D161" s="21"/>
      <c r="E161" s="21"/>
      <c r="F161" s="21"/>
      <c r="G161" s="21"/>
      <c r="H161" s="21"/>
      <c r="I161" s="6"/>
    </row>
    <row r="162" spans="1:9" ht="13.5">
      <c r="A162" s="5"/>
      <c r="B162" s="18"/>
      <c r="C162" s="26"/>
      <c r="D162" s="21"/>
      <c r="E162" s="21"/>
      <c r="F162" s="21"/>
      <c r="G162" s="21"/>
      <c r="H162" s="21"/>
      <c r="I162" s="6"/>
    </row>
    <row r="163" spans="1:9" ht="13.5">
      <c r="A163" s="10"/>
      <c r="B163" s="12" t="s">
        <v>14</v>
      </c>
      <c r="C163" s="27">
        <f>SUM(C74:C162)</f>
        <v>67531885</v>
      </c>
      <c r="D163" s="30">
        <f>SUM(D123,D120,D117,D114,D111,D108,D105,D102,D99,D96,D93,D90,D87,D84)</f>
        <v>5760190</v>
      </c>
      <c r="E163" s="33" t="s">
        <v>22</v>
      </c>
      <c r="F163" s="15"/>
      <c r="G163" s="15"/>
      <c r="H163" s="11"/>
      <c r="I163" s="20">
        <f>SUM(I74:I158)</f>
        <v>6727260.630000001</v>
      </c>
    </row>
    <row r="164" spans="1:9" ht="13.5">
      <c r="A164" s="5"/>
      <c r="B164" s="18"/>
      <c r="C164" s="28"/>
      <c r="D164" s="26"/>
      <c r="E164" s="22"/>
      <c r="F164" s="23"/>
      <c r="G164" s="24"/>
      <c r="H164" s="21"/>
      <c r="I164" s="6"/>
    </row>
    <row r="165" spans="1:9" ht="13.5">
      <c r="A165" s="13"/>
      <c r="B165" s="12" t="s">
        <v>12</v>
      </c>
      <c r="C165" s="27">
        <f>SUM(C163,C70,C19)</f>
        <v>105755454</v>
      </c>
      <c r="D165" s="27">
        <f>SUM(D163,D70,D19)</f>
        <v>15252447</v>
      </c>
      <c r="E165" s="19">
        <f>(D165*100)/C165</f>
        <v>14.422373904233819</v>
      </c>
      <c r="F165" s="14"/>
      <c r="G165" s="14"/>
      <c r="H165" s="14"/>
      <c r="I165" s="31">
        <f>SUM(I163,I70,I19)</f>
        <v>22245646.059</v>
      </c>
    </row>
  </sheetData>
  <sheetProtection/>
  <mergeCells count="4">
    <mergeCell ref="A2:I2"/>
    <mergeCell ref="A8:I8"/>
    <mergeCell ref="A21:I21"/>
    <mergeCell ref="A72:I7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2012-06-28T19:22:24Z</dcterms:modified>
  <cp:category/>
  <cp:version/>
  <cp:contentType/>
  <cp:contentStatus/>
</cp:coreProperties>
</file>