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9 TRIGO VENDA 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<sst xmlns="http://schemas.openxmlformats.org/spreadsheetml/2006/main" count="61" uniqueCount="37">
  <si>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</si>
  <si>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</si>
  <si>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</si>
  <si>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</si>
  <si>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</si>
  <si>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</si>
  <si>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</si>
  <si>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</si>
  <si>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</si>
  <si>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</si>
  <si>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</si>
  <si>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</si>
  <si>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</si>
  <si>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</si>
  <si>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</si>
  <si>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</si>
  <si>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</si>
  <si>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</si>
  <si>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</si>
  <si>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</si>
  <si>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Retirado</t>
  </si>
  <si>
    <t>,</t>
  </si>
  <si>
    <t>MS</t>
  </si>
  <si>
    <t>Dourados</t>
  </si>
  <si>
    <t xml:space="preserve">Rio Brilhante </t>
  </si>
  <si>
    <t>Ponta Grossa</t>
  </si>
  <si>
    <t xml:space="preserve">        AVISO DE VENDA DE TRIGO EM GRÃOS – Nº 219/12 - 28/06/2012</t>
  </si>
  <si>
    <t>São miguel do Iguaçu</t>
  </si>
  <si>
    <t xml:space="preserve">Eugenio de Castro </t>
  </si>
  <si>
    <t>Passo Fundo</t>
  </si>
  <si>
    <t>BBM RS</t>
  </si>
  <si>
    <t>SP</t>
  </si>
  <si>
    <t>Itabera</t>
  </si>
  <si>
    <t>BCSP</t>
  </si>
  <si>
    <t xml:space="preserve">Itarare </t>
  </si>
  <si>
    <t>BCML</t>
  </si>
  <si>
    <t>BCMM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</si>
</sst>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0" fontId="0" fillId="34" borderId="0" xfId="0" applyFill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187" fontId="1" fillId="34" borderId="18" xfId="53" applyNumberFormat="1" applyFont="1" applyFill="1" applyBorder="1" applyAlignment="1">
      <alignment/>
    </xf>
    <xf numFmtId="187" fontId="1" fillId="34" borderId="18" xfId="0" applyNumberFormat="1" applyFont="1" applyFill="1" applyBorder="1" applyAlignment="1">
      <alignment/>
    </xf>
    <xf numFmtId="43" fontId="1" fillId="34" borderId="18" xfId="53" applyNumberFormat="1" applyFont="1" applyFill="1" applyBorder="1" applyAlignment="1">
      <alignment horizontal="center" vertical="center"/>
    </xf>
    <xf numFmtId="43" fontId="1" fillId="34" borderId="18" xfId="53" applyFont="1" applyFill="1" applyBorder="1" applyAlignment="1">
      <alignment horizontal="center" vertical="center"/>
    </xf>
    <xf numFmtId="43" fontId="1" fillId="34" borderId="18" xfId="53" applyFont="1" applyFill="1" applyBorder="1" applyAlignment="1">
      <alignment/>
    </xf>
    <xf numFmtId="43" fontId="1" fillId="34" borderId="16" xfId="53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87" fontId="1" fillId="34" borderId="0" xfId="53" applyNumberFormat="1" applyFont="1" applyFill="1" applyBorder="1" applyAlignment="1">
      <alignment/>
    </xf>
    <xf numFmtId="187" fontId="1" fillId="34" borderId="0" xfId="0" applyNumberFormat="1" applyFont="1" applyFill="1" applyBorder="1" applyAlignment="1">
      <alignment/>
    </xf>
    <xf numFmtId="43" fontId="1" fillId="34" borderId="0" xfId="53" applyNumberFormat="1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/>
    </xf>
    <xf numFmtId="43" fontId="1" fillId="34" borderId="0" xfId="53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 topLeftCell="A1">
      <selection activeCell="D57" sqref="D5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4" width="17.28125" style="0" bestFit="1" customWidth="1"/>
    <col min="5" max="6" width="11.28125" style="0" bestFit="1" customWidth="1"/>
    <col min="7" max="7" width="10.140625" style="0" bestFit="1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51" t="s">
        <v>26</v>
      </c>
      <c r="B2" s="52"/>
      <c r="C2" s="52"/>
      <c r="D2" s="52"/>
      <c r="E2" s="52"/>
      <c r="F2" s="52"/>
      <c r="G2" s="52"/>
      <c r="H2" s="52"/>
      <c r="I2" s="5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53" t="s">
        <v>22</v>
      </c>
      <c r="B8" s="54"/>
      <c r="C8" s="54"/>
      <c r="D8" s="54"/>
      <c r="E8" s="54"/>
      <c r="F8" s="54"/>
      <c r="G8" s="54"/>
      <c r="H8" s="54"/>
      <c r="I8" s="55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23</v>
      </c>
      <c r="C10" s="26">
        <v>9586</v>
      </c>
      <c r="D10" s="21">
        <v>0</v>
      </c>
      <c r="E10" s="21">
        <v>0</v>
      </c>
      <c r="F10" s="32">
        <v>0.56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20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9"/>
      <c r="E12" s="25"/>
      <c r="F12" s="23"/>
      <c r="G12" s="21"/>
      <c r="H12" s="21"/>
      <c r="I12" s="6"/>
    </row>
    <row r="13" spans="1:9" ht="13.5">
      <c r="A13" s="5"/>
      <c r="B13" s="18"/>
      <c r="C13" s="26"/>
      <c r="D13" s="29"/>
      <c r="E13" s="25"/>
      <c r="F13" s="23"/>
      <c r="G13" s="21"/>
      <c r="H13" s="21"/>
      <c r="I13" s="6"/>
    </row>
    <row r="14" spans="1:9" ht="13.5">
      <c r="A14" s="5">
        <v>2</v>
      </c>
      <c r="B14" s="18" t="s">
        <v>24</v>
      </c>
      <c r="C14" s="26">
        <v>117371</v>
      </c>
      <c r="D14" s="21">
        <v>0</v>
      </c>
      <c r="E14" s="25">
        <f>(D14*100)/C14</f>
        <v>0</v>
      </c>
      <c r="F14" s="32">
        <v>0.56</v>
      </c>
      <c r="G14" s="21"/>
      <c r="H14" s="21"/>
      <c r="I14" s="6">
        <f>FLOOR(G14,0.00001)*D14</f>
        <v>0</v>
      </c>
    </row>
    <row r="15" spans="1:9" ht="13.5">
      <c r="A15" s="5"/>
      <c r="B15" s="18"/>
      <c r="C15" s="26" t="s">
        <v>20</v>
      </c>
      <c r="D15" s="29"/>
      <c r="E15" s="25"/>
      <c r="F15" s="32" t="s">
        <v>21</v>
      </c>
      <c r="G15" s="21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0"/>
      <c r="B18" s="12" t="s">
        <v>14</v>
      </c>
      <c r="C18" s="27">
        <f>SUM(C14,C10)</f>
        <v>126957</v>
      </c>
      <c r="D18" s="30">
        <f>SUM(D14,D10)</f>
        <v>0</v>
      </c>
      <c r="E18" s="19">
        <f>(D18*100)/C18</f>
        <v>0</v>
      </c>
      <c r="F18" s="15"/>
      <c r="G18" s="15"/>
      <c r="H18" s="11"/>
      <c r="I18" s="20">
        <f>SUM(I10:I17)</f>
        <v>0</v>
      </c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3" t="s">
        <v>22</v>
      </c>
      <c r="B20" s="56"/>
      <c r="C20" s="56"/>
      <c r="D20" s="56"/>
      <c r="E20" s="56"/>
      <c r="F20" s="56"/>
      <c r="G20" s="56"/>
      <c r="H20" s="56"/>
      <c r="I20" s="57"/>
    </row>
    <row r="21" spans="1:9" ht="13.5">
      <c r="A21" s="5"/>
      <c r="B21" s="18"/>
      <c r="C21" s="26"/>
      <c r="D21" s="29"/>
      <c r="E21" s="25"/>
      <c r="F21" s="23"/>
      <c r="G21" s="21"/>
      <c r="H21" s="21"/>
      <c r="I21" s="6"/>
    </row>
    <row r="22" spans="1:9" ht="13.5">
      <c r="A22" s="5">
        <v>3</v>
      </c>
      <c r="B22" s="18" t="s">
        <v>25</v>
      </c>
      <c r="C22" s="26">
        <v>10000000</v>
      </c>
      <c r="D22" s="26">
        <f>SUM(D23)</f>
        <v>10000000</v>
      </c>
      <c r="E22" s="25">
        <f>(D22*100)/C22</f>
        <v>100</v>
      </c>
      <c r="F22" s="32">
        <v>0.477</v>
      </c>
      <c r="G22" s="32">
        <v>0.538</v>
      </c>
      <c r="H22" s="21">
        <f>(G22*100)/F22-100</f>
        <v>12.788259958071293</v>
      </c>
      <c r="I22" s="6">
        <f>FLOOR(G22,0.00001)*D22</f>
        <v>5380000</v>
      </c>
    </row>
    <row r="23" spans="1:9" ht="13.5">
      <c r="A23" s="5"/>
      <c r="B23" s="18"/>
      <c r="C23" s="26" t="s">
        <v>36</v>
      </c>
      <c r="D23" s="26">
        <v>10000000</v>
      </c>
      <c r="E23" s="25"/>
      <c r="F23" s="32" t="s">
        <v>21</v>
      </c>
      <c r="G23" s="21"/>
      <c r="H23" s="21"/>
      <c r="I23" s="6"/>
    </row>
    <row r="24" spans="1:9" ht="13.5">
      <c r="A24" s="5"/>
      <c r="B24" s="18"/>
      <c r="C24" s="26"/>
      <c r="D24" s="29"/>
      <c r="E24" s="25"/>
      <c r="F24" s="32"/>
      <c r="G24" s="21"/>
      <c r="H24" s="21"/>
      <c r="I24" s="6"/>
    </row>
    <row r="25" spans="1:9" ht="13.5">
      <c r="A25" s="5">
        <v>4</v>
      </c>
      <c r="B25" s="18" t="s">
        <v>27</v>
      </c>
      <c r="C25" s="26">
        <v>2470000</v>
      </c>
      <c r="D25" s="26">
        <f>SUM(D26)</f>
        <v>470000</v>
      </c>
      <c r="E25" s="25">
        <f>(D25*100)/C25</f>
        <v>19.02834008097166</v>
      </c>
      <c r="F25" s="32">
        <v>0.477</v>
      </c>
      <c r="G25" s="32">
        <v>0.477</v>
      </c>
      <c r="H25" s="21">
        <f>(G25*100)/F25-100</f>
        <v>0</v>
      </c>
      <c r="I25" s="6">
        <f>FLOOR(G25,0.00001)*D25</f>
        <v>224190.00000000003</v>
      </c>
    </row>
    <row r="26" spans="1:9" ht="13.5">
      <c r="A26" s="5"/>
      <c r="B26" s="18"/>
      <c r="C26" s="26" t="s">
        <v>36</v>
      </c>
      <c r="D26" s="26">
        <v>470000</v>
      </c>
      <c r="E26" s="25"/>
      <c r="F26" s="32" t="s">
        <v>21</v>
      </c>
      <c r="G26" s="21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10"/>
      <c r="B28" s="12" t="s">
        <v>14</v>
      </c>
      <c r="C28" s="27">
        <f>SUM(C22:C27)</f>
        <v>12470000</v>
      </c>
      <c r="D28" s="30">
        <f>SUM(D25,D22)</f>
        <v>10470000</v>
      </c>
      <c r="E28" s="19">
        <f>(D28*100)/C28</f>
        <v>83.96150761828387</v>
      </c>
      <c r="F28" s="15"/>
      <c r="G28" s="15"/>
      <c r="H28" s="11"/>
      <c r="I28" s="20">
        <f>SUM(I14:I27)</f>
        <v>5604190</v>
      </c>
    </row>
    <row r="29" spans="1:9" s="50" customFormat="1" ht="13.5">
      <c r="A29" s="42"/>
      <c r="B29" s="43"/>
      <c r="C29" s="44"/>
      <c r="D29" s="45"/>
      <c r="E29" s="46"/>
      <c r="F29" s="47"/>
      <c r="G29" s="47"/>
      <c r="H29" s="48"/>
      <c r="I29" s="49"/>
    </row>
    <row r="30" spans="1:9" ht="13.5">
      <c r="A30" s="53" t="s">
        <v>19</v>
      </c>
      <c r="B30" s="56"/>
      <c r="C30" s="56"/>
      <c r="D30" s="56"/>
      <c r="E30" s="56"/>
      <c r="F30" s="56"/>
      <c r="G30" s="56"/>
      <c r="H30" s="56"/>
      <c r="I30" s="57"/>
    </row>
    <row r="31" spans="1:9" ht="13.5">
      <c r="A31" s="5"/>
      <c r="B31" s="18"/>
      <c r="C31" s="26"/>
      <c r="D31" s="29"/>
      <c r="E31" s="25"/>
      <c r="F31" s="23"/>
      <c r="G31" s="21"/>
      <c r="H31" s="21"/>
      <c r="I31" s="6"/>
    </row>
    <row r="32" spans="1:9" ht="13.5">
      <c r="A32" s="5">
        <v>5</v>
      </c>
      <c r="B32" s="18" t="s">
        <v>28</v>
      </c>
      <c r="C32" s="26">
        <v>120000</v>
      </c>
      <c r="D32" s="21">
        <f>SUM(D33)</f>
        <v>120000</v>
      </c>
      <c r="E32" s="25">
        <f>(D32*100)/C32</f>
        <v>100</v>
      </c>
      <c r="F32" s="32">
        <v>0.477</v>
      </c>
      <c r="G32" s="32">
        <v>0.477</v>
      </c>
      <c r="H32" s="21">
        <f>(G32*100)/F32-100</f>
        <v>0</v>
      </c>
      <c r="I32" s="6">
        <f>FLOOR(G32,0.00001)*D32</f>
        <v>57240.00000000001</v>
      </c>
    </row>
    <row r="33" spans="1:9" ht="13.5">
      <c r="A33" s="5"/>
      <c r="B33" s="18"/>
      <c r="C33" s="26" t="s">
        <v>30</v>
      </c>
      <c r="D33" s="21">
        <v>120000</v>
      </c>
      <c r="E33" s="25"/>
      <c r="F33" s="32" t="s">
        <v>21</v>
      </c>
      <c r="G33" s="21"/>
      <c r="H33" s="21"/>
      <c r="I33" s="6"/>
    </row>
    <row r="34" spans="1:9" ht="13.5">
      <c r="A34" s="5"/>
      <c r="B34" s="18"/>
      <c r="C34" s="26"/>
      <c r="D34" s="29"/>
      <c r="E34" s="25"/>
      <c r="F34" s="32"/>
      <c r="G34" s="21"/>
      <c r="H34" s="21"/>
      <c r="I34" s="6"/>
    </row>
    <row r="35" spans="1:9" ht="13.5">
      <c r="A35" s="5">
        <v>6</v>
      </c>
      <c r="B35" s="18" t="s">
        <v>29</v>
      </c>
      <c r="C35" s="26">
        <v>800000</v>
      </c>
      <c r="D35" s="21">
        <v>0</v>
      </c>
      <c r="E35" s="25">
        <f>(D35*100)/C35</f>
        <v>0</v>
      </c>
      <c r="F35" s="32">
        <v>0.477</v>
      </c>
      <c r="G35" s="21"/>
      <c r="H35" s="21">
        <f>(G35*100)/F35-100</f>
        <v>-100</v>
      </c>
      <c r="I35" s="6">
        <f>FLOOR(G35,0.00001)*D35</f>
        <v>0</v>
      </c>
    </row>
    <row r="36" spans="1:9" ht="13.5">
      <c r="A36" s="5"/>
      <c r="B36" s="18"/>
      <c r="C36" s="26" t="s">
        <v>20</v>
      </c>
      <c r="D36" s="29"/>
      <c r="E36" s="25"/>
      <c r="F36" s="32" t="s">
        <v>21</v>
      </c>
      <c r="G36" s="21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10"/>
      <c r="B38" s="12" t="s">
        <v>14</v>
      </c>
      <c r="C38" s="27">
        <f>SUM(C32:C37)</f>
        <v>920000</v>
      </c>
      <c r="D38" s="30">
        <f>SUM(D35,D32)</f>
        <v>120000</v>
      </c>
      <c r="E38" s="19">
        <f>(D38*100)/C38</f>
        <v>13.043478260869565</v>
      </c>
      <c r="F38" s="15"/>
      <c r="G38" s="15"/>
      <c r="H38" s="11"/>
      <c r="I38" s="20">
        <f>SUM(I35,I32)</f>
        <v>57240.00000000001</v>
      </c>
    </row>
    <row r="39" spans="1:9" s="50" customFormat="1" ht="13.5">
      <c r="A39" s="42"/>
      <c r="B39" s="43"/>
      <c r="C39" s="44"/>
      <c r="D39" s="45"/>
      <c r="E39" s="46"/>
      <c r="F39" s="47"/>
      <c r="G39" s="47"/>
      <c r="H39" s="48"/>
      <c r="I39" s="49"/>
    </row>
    <row r="40" spans="1:9" ht="13.5">
      <c r="A40" s="53" t="s">
        <v>31</v>
      </c>
      <c r="B40" s="56"/>
      <c r="C40" s="56"/>
      <c r="D40" s="56"/>
      <c r="E40" s="56"/>
      <c r="F40" s="56"/>
      <c r="G40" s="56"/>
      <c r="H40" s="56"/>
      <c r="I40" s="57"/>
    </row>
    <row r="41" spans="1:9" ht="13.5">
      <c r="A41" s="5"/>
      <c r="B41" s="18"/>
      <c r="C41" s="26"/>
      <c r="D41" s="29"/>
      <c r="E41" s="25"/>
      <c r="F41" s="23"/>
      <c r="G41" s="21"/>
      <c r="H41" s="21"/>
      <c r="I41" s="6"/>
    </row>
    <row r="42" spans="1:9" ht="13.5">
      <c r="A42" s="5">
        <v>7</v>
      </c>
      <c r="B42" s="18" t="s">
        <v>32</v>
      </c>
      <c r="C42" s="26">
        <v>2350000</v>
      </c>
      <c r="D42" s="21">
        <f>SUM(D43)</f>
        <v>2350000</v>
      </c>
      <c r="E42" s="25">
        <f>(D42*100)/C42</f>
        <v>100</v>
      </c>
      <c r="F42" s="32">
        <v>0.535</v>
      </c>
      <c r="G42" s="32">
        <v>0.535</v>
      </c>
      <c r="H42" s="21">
        <f>(G42*100)/F42-100</f>
        <v>0</v>
      </c>
      <c r="I42" s="6">
        <f>FLOOR(G42,0.00001)*D42</f>
        <v>1257250</v>
      </c>
    </row>
    <row r="43" spans="1:9" ht="13.5">
      <c r="A43" s="5"/>
      <c r="B43" s="18"/>
      <c r="C43" s="26" t="s">
        <v>33</v>
      </c>
      <c r="D43" s="21">
        <v>2350000</v>
      </c>
      <c r="E43" s="25"/>
      <c r="F43" s="32" t="s">
        <v>21</v>
      </c>
      <c r="G43" s="21"/>
      <c r="H43" s="21"/>
      <c r="I43" s="6"/>
    </row>
    <row r="44" spans="1:9" ht="13.5">
      <c r="A44" s="5"/>
      <c r="B44" s="18"/>
      <c r="C44" s="26"/>
      <c r="D44" s="29"/>
      <c r="E44" s="25"/>
      <c r="F44" s="32"/>
      <c r="G44" s="21"/>
      <c r="H44" s="21"/>
      <c r="I44" s="6"/>
    </row>
    <row r="45" spans="1:9" ht="13.5">
      <c r="A45" s="5">
        <v>8</v>
      </c>
      <c r="B45" s="18" t="s">
        <v>32</v>
      </c>
      <c r="C45" s="26">
        <v>245000</v>
      </c>
      <c r="D45" s="21">
        <v>0</v>
      </c>
      <c r="E45" s="25">
        <f>(D45*100)/C45</f>
        <v>0</v>
      </c>
      <c r="F45" s="32">
        <v>0.535</v>
      </c>
      <c r="G45" s="21"/>
      <c r="H45" s="21"/>
      <c r="I45" s="6">
        <f>FLOOR(G45,0.00001)*D45</f>
        <v>0</v>
      </c>
    </row>
    <row r="46" spans="1:9" ht="13.5">
      <c r="A46" s="5"/>
      <c r="B46" s="18"/>
      <c r="C46" s="26" t="s">
        <v>20</v>
      </c>
      <c r="D46" s="29"/>
      <c r="E46" s="25"/>
      <c r="F46" s="32" t="s">
        <v>21</v>
      </c>
      <c r="G46" s="21"/>
      <c r="H46" s="21"/>
      <c r="I46" s="6"/>
    </row>
    <row r="47" spans="1:9" ht="13.5">
      <c r="A47" s="5"/>
      <c r="B47" s="18"/>
      <c r="C47" s="26"/>
      <c r="D47" s="29"/>
      <c r="E47" s="25"/>
      <c r="F47" s="32"/>
      <c r="G47" s="21"/>
      <c r="H47" s="21"/>
      <c r="I47" s="6"/>
    </row>
    <row r="48" spans="1:9" ht="13.5">
      <c r="A48" s="5">
        <v>9</v>
      </c>
      <c r="B48" s="18" t="s">
        <v>32</v>
      </c>
      <c r="C48" s="26">
        <v>1644000</v>
      </c>
      <c r="D48" s="21">
        <f>SUM(D49)</f>
        <v>1000000</v>
      </c>
      <c r="E48" s="25">
        <f>(D48*100)/C48</f>
        <v>60.82725060827251</v>
      </c>
      <c r="F48" s="32">
        <v>0.535</v>
      </c>
      <c r="G48" s="32">
        <v>0.535</v>
      </c>
      <c r="H48" s="21">
        <f>(G48*100)/F48-100</f>
        <v>0</v>
      </c>
      <c r="I48" s="6">
        <f>FLOOR(G48,0.00001)*D48</f>
        <v>535000</v>
      </c>
    </row>
    <row r="49" spans="1:9" ht="13.5">
      <c r="A49" s="5"/>
      <c r="B49" s="18"/>
      <c r="C49" s="26" t="s">
        <v>35</v>
      </c>
      <c r="D49" s="21">
        <v>1000000</v>
      </c>
      <c r="E49" s="25"/>
      <c r="F49" s="32" t="s">
        <v>21</v>
      </c>
      <c r="G49" s="21"/>
      <c r="H49" s="21"/>
      <c r="I49" s="6"/>
    </row>
    <row r="50" spans="1:9" ht="13.5">
      <c r="A50" s="5"/>
      <c r="B50" s="18"/>
      <c r="C50" s="26"/>
      <c r="D50" s="29"/>
      <c r="E50" s="25"/>
      <c r="F50" s="32"/>
      <c r="G50" s="21"/>
      <c r="H50" s="21"/>
      <c r="I50" s="6"/>
    </row>
    <row r="51" spans="1:9" ht="13.5">
      <c r="A51" s="5">
        <v>10</v>
      </c>
      <c r="B51" s="18" t="s">
        <v>34</v>
      </c>
      <c r="C51" s="26">
        <v>306000</v>
      </c>
      <c r="D51" s="21">
        <v>0</v>
      </c>
      <c r="E51" s="25">
        <f>(D51*100)/C51</f>
        <v>0</v>
      </c>
      <c r="F51" s="32">
        <v>0.535</v>
      </c>
      <c r="G51" s="21"/>
      <c r="H51" s="21"/>
      <c r="I51" s="6">
        <f>FLOOR(G51,0.00001)*D51</f>
        <v>0</v>
      </c>
    </row>
    <row r="52" spans="1:9" ht="13.5">
      <c r="A52" s="5"/>
      <c r="B52" s="18"/>
      <c r="C52" s="26" t="s">
        <v>20</v>
      </c>
      <c r="D52" s="29"/>
      <c r="E52" s="25"/>
      <c r="F52" s="32" t="s">
        <v>21</v>
      </c>
      <c r="G52" s="21"/>
      <c r="H52" s="21"/>
      <c r="I52" s="6"/>
    </row>
    <row r="53" spans="1:9" ht="13.5">
      <c r="A53" s="5"/>
      <c r="B53" s="18"/>
      <c r="C53" s="26"/>
      <c r="D53" s="29"/>
      <c r="E53" s="25"/>
      <c r="F53" s="32"/>
      <c r="G53" s="21"/>
      <c r="H53" s="21"/>
      <c r="I53" s="6"/>
    </row>
    <row r="54" spans="1:9" ht="13.5">
      <c r="A54" s="10"/>
      <c r="B54" s="12" t="s">
        <v>14</v>
      </c>
      <c r="C54" s="27">
        <f>SUM(C42:C51)</f>
        <v>4545000</v>
      </c>
      <c r="D54" s="30">
        <f>SUM(D51,D48,D42)</f>
        <v>3350000</v>
      </c>
      <c r="E54" s="19">
        <f>(D54*100)/C54</f>
        <v>73.7073707370737</v>
      </c>
      <c r="F54" s="15"/>
      <c r="G54" s="15"/>
      <c r="H54" s="11"/>
      <c r="I54" s="20">
        <f>SUM(I51,I48,I45,I42)</f>
        <v>1792250</v>
      </c>
    </row>
    <row r="55" spans="1:9" s="33" customFormat="1" ht="13.5">
      <c r="A55" s="34"/>
      <c r="B55" s="35"/>
      <c r="C55" s="36"/>
      <c r="D55" s="37"/>
      <c r="E55" s="38"/>
      <c r="F55" s="39"/>
      <c r="G55" s="39"/>
      <c r="H55" s="40"/>
      <c r="I55" s="41"/>
    </row>
    <row r="56" spans="1:9" ht="13.5">
      <c r="A56" s="13"/>
      <c r="B56" s="12" t="s">
        <v>12</v>
      </c>
      <c r="C56" s="27">
        <f>SUM(C54,C38,C28,C18)</f>
        <v>18061957</v>
      </c>
      <c r="D56" s="27">
        <f>SUM(D54,D38,D28,D18)</f>
        <v>13940000</v>
      </c>
      <c r="E56" s="19">
        <f>(D56*100)/C56</f>
        <v>77.17879075894157</v>
      </c>
      <c r="F56" s="14"/>
      <c r="G56" s="14"/>
      <c r="H56" s="14"/>
      <c r="I56" s="31">
        <f>SUM(I54,I38,I28,I18)</f>
        <v>7453680</v>
      </c>
    </row>
  </sheetData>
  <sheetProtection/>
  <mergeCells count="5">
    <mergeCell ref="A2:I2"/>
    <mergeCell ref="A8:I8"/>
    <mergeCell ref="A20:I20"/>
    <mergeCell ref="A30:I30"/>
    <mergeCell ref="A40:I4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2012-06-28T18:43:05Z</dcterms:modified>
  <cp:category/>
  <cp:version/>
  <cp:contentType/>
  <cp:contentStatus/>
</cp:coreProperties>
</file>