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8 TRIGO VENDA " sheetId="1" r:id="rId1"/>
  </sheets>
  <definedNames/>
  <calcPr fullCalcOnLoad="1"/>
</workbook>
</file>

<file path=xl/sharedStrings.xml><?xml version="1.0" encoding="utf-8"?>
<sst xmlns="http://schemas.openxmlformats.org/spreadsheetml/2006/main" count="94" uniqueCount="48">
  <si>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</si>
  <si>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</si>
  <si>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</si>
  <si>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</si>
  <si>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</si>
  <si>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</si>
  <si>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</si>
  <si>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</si>
  <si>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</si>
  <si>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</si>
  <si>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</si>
  <si>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</si>
  <si>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</si>
  <si>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</si>
  <si>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</si>
  <si>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</si>
  <si>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</si>
  <si>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</si>
  <si>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</si>
  <si>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</si>
  <si>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MS</t>
  </si>
  <si>
    <t>Dourados</t>
  </si>
  <si>
    <t>-</t>
  </si>
  <si>
    <t>PR</t>
  </si>
  <si>
    <t>Itabera</t>
  </si>
  <si>
    <t xml:space="preserve">Retirado </t>
  </si>
  <si>
    <t>SP</t>
  </si>
  <si>
    <t>Avare</t>
  </si>
  <si>
    <t>Bauru</t>
  </si>
  <si>
    <t>Bernardinho de Campos</t>
  </si>
  <si>
    <t>Botucatu</t>
  </si>
  <si>
    <t>Palmital</t>
  </si>
  <si>
    <t>Pedrinhas Paulistas</t>
  </si>
  <si>
    <t>BCSP</t>
  </si>
  <si>
    <t>BCML</t>
  </si>
  <si>
    <t>BCMM</t>
  </si>
  <si>
    <t>BBSB</t>
  </si>
  <si>
    <t>Assis Chateaubriand</t>
  </si>
  <si>
    <t>Astorga</t>
  </si>
  <si>
    <t>Cascavel</t>
  </si>
  <si>
    <t>Clevelandia</t>
  </si>
  <si>
    <t>São Miguel do Iguaçu</t>
  </si>
  <si>
    <t>RS</t>
  </si>
  <si>
    <t>São Borja</t>
  </si>
  <si>
    <t>São José do Ouro</t>
  </si>
  <si>
    <t>BBM PR</t>
  </si>
  <si>
    <t>BBM RS</t>
  </si>
  <si>
    <t xml:space="preserve">        AVISO DE VENDA DE TRIGO EM GRÃOS – Nº 208/12 - 21/06/2012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</si>
</sst>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33" borderId="14" xfId="5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187" fontId="1" fillId="34" borderId="0" xfId="53" applyNumberFormat="1" applyFont="1" applyFill="1" applyBorder="1" applyAlignment="1">
      <alignment/>
    </xf>
    <xf numFmtId="187" fontId="1" fillId="34" borderId="0" xfId="0" applyNumberFormat="1" applyFont="1" applyFill="1" applyBorder="1" applyAlignment="1">
      <alignment/>
    </xf>
    <xf numFmtId="43" fontId="1" fillId="34" borderId="0" xfId="53" applyNumberFormat="1" applyFont="1" applyFill="1" applyBorder="1" applyAlignment="1">
      <alignment horizontal="center" vertical="center"/>
    </xf>
    <xf numFmtId="43" fontId="1" fillId="34" borderId="0" xfId="53" applyFont="1" applyFill="1" applyBorder="1" applyAlignment="1">
      <alignment horizontal="center" vertical="center"/>
    </xf>
    <xf numFmtId="43" fontId="1" fillId="34" borderId="0" xfId="53" applyFont="1" applyFill="1" applyBorder="1" applyAlignment="1">
      <alignment/>
    </xf>
    <xf numFmtId="43" fontId="1" fillId="34" borderId="0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29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2"/>
  <sheetViews>
    <sheetView tabSelected="1" workbookViewId="0" topLeftCell="A1">
      <selection activeCell="D112" sqref="D11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7.8515625" style="0" customWidth="1"/>
    <col min="5" max="5" width="12.8515625" style="0" customWidth="1"/>
    <col min="6" max="6" width="11.28125" style="0" bestFit="1" customWidth="1"/>
    <col min="7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43" t="s">
        <v>47</v>
      </c>
      <c r="B2" s="44"/>
      <c r="C2" s="44"/>
      <c r="D2" s="44"/>
      <c r="E2" s="44"/>
      <c r="F2" s="44"/>
      <c r="G2" s="44"/>
      <c r="H2" s="44"/>
      <c r="I2" s="4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45" t="s">
        <v>20</v>
      </c>
      <c r="B8" s="46"/>
      <c r="C8" s="46"/>
      <c r="D8" s="46"/>
      <c r="E8" s="46"/>
      <c r="F8" s="46"/>
      <c r="G8" s="46"/>
      <c r="H8" s="46"/>
      <c r="I8" s="4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99862</v>
      </c>
      <c r="D10" s="21">
        <v>0</v>
      </c>
      <c r="E10" s="25">
        <f>(D10*100)/C10</f>
        <v>0</v>
      </c>
      <c r="F10" s="32">
        <v>0.56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6" t="s">
        <v>19</v>
      </c>
      <c r="D11" s="29"/>
      <c r="E11" s="25"/>
      <c r="F11" s="23"/>
      <c r="G11" s="21"/>
      <c r="H11" s="21"/>
      <c r="I11" s="6"/>
    </row>
    <row r="12" spans="1:9" ht="13.5">
      <c r="A12" s="5"/>
      <c r="B12" s="18"/>
      <c r="C12" s="26"/>
      <c r="D12" s="29"/>
      <c r="E12" s="25"/>
      <c r="F12" s="23"/>
      <c r="G12" s="21"/>
      <c r="H12" s="21"/>
      <c r="I12" s="6"/>
    </row>
    <row r="13" spans="1:9" ht="13.5">
      <c r="A13" s="5">
        <v>2</v>
      </c>
      <c r="B13" s="18" t="s">
        <v>21</v>
      </c>
      <c r="C13" s="26">
        <v>360166</v>
      </c>
      <c r="D13" s="21">
        <v>0</v>
      </c>
      <c r="E13" s="25">
        <f>(D13*100)/C13</f>
        <v>0</v>
      </c>
      <c r="F13" s="32">
        <v>0.535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6" t="s">
        <v>19</v>
      </c>
      <c r="D14" s="29"/>
      <c r="E14" s="25"/>
      <c r="F14" s="23"/>
      <c r="G14" s="21"/>
      <c r="H14" s="21"/>
      <c r="I14" s="6"/>
    </row>
    <row r="15" spans="1:9" ht="13.5">
      <c r="A15" s="5"/>
      <c r="B15" s="18"/>
      <c r="C15" s="26"/>
      <c r="D15" s="29"/>
      <c r="E15" s="25"/>
      <c r="F15" s="23"/>
      <c r="G15" s="21"/>
      <c r="H15" s="21"/>
      <c r="I15" s="6"/>
    </row>
    <row r="16" spans="1:9" ht="13.5">
      <c r="A16" s="34">
        <v>3</v>
      </c>
      <c r="B16" t="s">
        <v>21</v>
      </c>
      <c r="C16" s="26">
        <v>149793</v>
      </c>
      <c r="D16" s="21">
        <v>0</v>
      </c>
      <c r="E16" s="25">
        <f>(D16*100)/C16</f>
        <v>0</v>
      </c>
      <c r="F16" s="32">
        <v>0.535</v>
      </c>
      <c r="G16" s="21">
        <v>0</v>
      </c>
      <c r="H16" s="21">
        <v>0</v>
      </c>
      <c r="I16" s="6">
        <f>FLOOR(G16,0.00001)*D16</f>
        <v>0</v>
      </c>
    </row>
    <row r="17" ht="13.5">
      <c r="C17" s="26" t="s">
        <v>19</v>
      </c>
    </row>
    <row r="18" spans="1:9" ht="13.5">
      <c r="A18" s="5"/>
      <c r="B18" s="18"/>
      <c r="C18" s="26"/>
      <c r="D18" s="29"/>
      <c r="E18" s="25"/>
      <c r="F18" s="23"/>
      <c r="G18" s="21"/>
      <c r="H18" s="21"/>
      <c r="I18" s="6"/>
    </row>
    <row r="19" spans="1:9" ht="13.5">
      <c r="A19" s="10"/>
      <c r="B19" s="12" t="s">
        <v>14</v>
      </c>
      <c r="C19" s="27">
        <f>SUM(C10:C18)</f>
        <v>609821</v>
      </c>
      <c r="D19" s="30">
        <f>SUM(D16,D13,D10)</f>
        <v>0</v>
      </c>
      <c r="E19" s="19">
        <f>(D19*100)/C19</f>
        <v>0</v>
      </c>
      <c r="F19" s="15"/>
      <c r="G19" s="15"/>
      <c r="H19" s="11"/>
      <c r="I19" s="20">
        <f>SUM(I3:I18)</f>
        <v>0</v>
      </c>
    </row>
    <row r="20" spans="1:9" ht="13.5">
      <c r="A20" s="5"/>
      <c r="B20" s="18"/>
      <c r="C20" s="26"/>
      <c r="D20" s="29"/>
      <c r="E20" s="25"/>
      <c r="F20" s="23"/>
      <c r="G20" s="21"/>
      <c r="H20" s="21"/>
      <c r="I20" s="6"/>
    </row>
    <row r="21" spans="1:9" ht="13.5">
      <c r="A21" s="45" t="s">
        <v>23</v>
      </c>
      <c r="B21" s="46"/>
      <c r="C21" s="46"/>
      <c r="D21" s="46"/>
      <c r="E21" s="46"/>
      <c r="F21" s="46"/>
      <c r="G21" s="46"/>
      <c r="H21" s="46"/>
      <c r="I21" s="47"/>
    </row>
    <row r="22" spans="1:9" ht="13.5">
      <c r="A22" s="5"/>
      <c r="B22" s="18"/>
      <c r="C22" s="26"/>
      <c r="D22" s="29"/>
      <c r="E22" s="25"/>
      <c r="F22" s="23"/>
      <c r="G22" s="21"/>
      <c r="H22" s="21"/>
      <c r="I22" s="6"/>
    </row>
    <row r="23" spans="1:9" ht="14.25" customHeight="1">
      <c r="A23" s="5">
        <v>4</v>
      </c>
      <c r="B23" s="18" t="s">
        <v>37</v>
      </c>
      <c r="C23" s="26">
        <v>2850000</v>
      </c>
      <c r="D23" s="21">
        <f>SUM(D24:D25)</f>
        <v>2850000</v>
      </c>
      <c r="E23" s="25">
        <f>(D23*100)/C23</f>
        <v>100</v>
      </c>
      <c r="F23" s="32">
        <v>0.5</v>
      </c>
      <c r="G23" s="32">
        <v>0.535</v>
      </c>
      <c r="H23" s="21">
        <f>(G23*100)/F23-100</f>
        <v>7</v>
      </c>
      <c r="I23" s="6">
        <f>FLOOR(G23,0.00001)*D23</f>
        <v>1524750</v>
      </c>
    </row>
    <row r="24" spans="1:9" ht="13.5">
      <c r="A24" s="5"/>
      <c r="B24" s="18"/>
      <c r="C24" s="26" t="s">
        <v>35</v>
      </c>
      <c r="D24" s="29">
        <v>2150000</v>
      </c>
      <c r="E24" s="25"/>
      <c r="F24" s="23"/>
      <c r="G24" s="21"/>
      <c r="H24" s="21"/>
      <c r="I24" s="6"/>
    </row>
    <row r="25" spans="1:9" ht="13.5">
      <c r="A25" s="5"/>
      <c r="B25" s="18"/>
      <c r="C25" s="26" t="s">
        <v>34</v>
      </c>
      <c r="D25" s="29">
        <v>700000</v>
      </c>
      <c r="E25" s="25"/>
      <c r="F25" s="23"/>
      <c r="G25" s="21"/>
      <c r="H25" s="21"/>
      <c r="I25" s="6"/>
    </row>
    <row r="26" spans="1:9" ht="13.5">
      <c r="A26" s="5"/>
      <c r="B26" s="18"/>
      <c r="C26" s="26"/>
      <c r="D26" s="29"/>
      <c r="E26" s="25"/>
      <c r="F26" s="23"/>
      <c r="G26" s="21"/>
      <c r="H26" s="21"/>
      <c r="I26" s="6"/>
    </row>
    <row r="27" spans="1:9" ht="13.5">
      <c r="A27" s="5">
        <v>5</v>
      </c>
      <c r="B27" s="18" t="s">
        <v>38</v>
      </c>
      <c r="C27" s="26">
        <v>2489000</v>
      </c>
      <c r="D27" s="21">
        <f>SUM(D28:D29)</f>
        <v>2489000</v>
      </c>
      <c r="E27" s="25">
        <f>(D27*100)/C27</f>
        <v>100</v>
      </c>
      <c r="F27" s="32">
        <v>0.5</v>
      </c>
      <c r="G27" s="32">
        <v>0.552</v>
      </c>
      <c r="H27" s="21">
        <f>(G27*100)/F27-100</f>
        <v>10.400000000000006</v>
      </c>
      <c r="I27" s="6">
        <f>FLOOR(G27,0.00001)*D27</f>
        <v>1373928</v>
      </c>
    </row>
    <row r="28" spans="1:9" ht="13.5">
      <c r="A28" s="5"/>
      <c r="B28" s="18"/>
      <c r="C28" s="26" t="s">
        <v>35</v>
      </c>
      <c r="D28" s="29">
        <v>1689000</v>
      </c>
      <c r="E28" s="25"/>
      <c r="F28" s="23"/>
      <c r="G28" s="21"/>
      <c r="H28" s="21"/>
      <c r="I28" s="6"/>
    </row>
    <row r="29" spans="1:9" ht="13.5">
      <c r="A29" s="5"/>
      <c r="B29" s="18"/>
      <c r="C29" s="26" t="s">
        <v>34</v>
      </c>
      <c r="D29" s="29">
        <v>800000</v>
      </c>
      <c r="E29" s="25"/>
      <c r="F29" s="23"/>
      <c r="G29" s="21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6</v>
      </c>
      <c r="B31" s="18" t="s">
        <v>39</v>
      </c>
      <c r="C31" s="26">
        <v>11729000</v>
      </c>
      <c r="D31" s="21">
        <f>SUM(D32)</f>
        <v>605000</v>
      </c>
      <c r="E31" s="25">
        <f>(D31*100)/C31</f>
        <v>5.1581550004262935</v>
      </c>
      <c r="F31" s="32">
        <v>0.477</v>
      </c>
      <c r="G31" s="32">
        <v>0.477</v>
      </c>
      <c r="H31" s="21">
        <f>(G31*100)/F31-100</f>
        <v>0</v>
      </c>
      <c r="I31" s="6">
        <f>FLOOR(G31,0.00001)*D31</f>
        <v>288585</v>
      </c>
    </row>
    <row r="32" spans="1:9" ht="13.5">
      <c r="A32" s="5"/>
      <c r="B32" s="18"/>
      <c r="C32" s="26" t="s">
        <v>34</v>
      </c>
      <c r="D32" s="21">
        <v>605000</v>
      </c>
      <c r="E32" s="21"/>
      <c r="F32" s="21"/>
      <c r="G32" s="21"/>
      <c r="H32" s="21"/>
      <c r="I32" s="6"/>
    </row>
    <row r="33" spans="1:9" ht="13.5">
      <c r="A33" s="5"/>
      <c r="B33" s="18"/>
      <c r="C33" s="26"/>
      <c r="D33" s="21"/>
      <c r="E33" s="21"/>
      <c r="F33" s="21"/>
      <c r="G33" s="21"/>
      <c r="H33" s="21"/>
      <c r="I33" s="6"/>
    </row>
    <row r="34" spans="1:9" ht="13.5">
      <c r="A34" s="5">
        <v>7</v>
      </c>
      <c r="B34" s="18" t="s">
        <v>40</v>
      </c>
      <c r="C34" s="26">
        <v>4000000</v>
      </c>
      <c r="D34" s="21">
        <f>SUM(D35:D37)</f>
        <v>4000000</v>
      </c>
      <c r="E34" s="25">
        <f>(D34*100)/C34</f>
        <v>100</v>
      </c>
      <c r="F34" s="32">
        <v>0.439</v>
      </c>
      <c r="G34" s="32">
        <v>0.465</v>
      </c>
      <c r="H34" s="21">
        <f>(G34*100)/F34-100</f>
        <v>5.922551252847384</v>
      </c>
      <c r="I34" s="6">
        <f>FLOOR(G34,0.00001)*D34</f>
        <v>1860000</v>
      </c>
    </row>
    <row r="35" spans="1:9" ht="13.5">
      <c r="A35" s="5"/>
      <c r="B35" s="18"/>
      <c r="C35" s="26" t="s">
        <v>35</v>
      </c>
      <c r="D35" s="21">
        <v>1000000</v>
      </c>
      <c r="E35" s="21"/>
      <c r="F35" s="21"/>
      <c r="G35" s="21"/>
      <c r="H35" s="21"/>
      <c r="I35" s="6"/>
    </row>
    <row r="36" spans="1:9" ht="13.5">
      <c r="A36" s="5"/>
      <c r="B36" s="18"/>
      <c r="C36" s="26" t="s">
        <v>34</v>
      </c>
      <c r="D36" s="21">
        <v>1300000</v>
      </c>
      <c r="E36" s="21"/>
      <c r="F36" s="21"/>
      <c r="G36" s="21"/>
      <c r="H36" s="21"/>
      <c r="I36" s="6"/>
    </row>
    <row r="37" spans="1:9" ht="13.5">
      <c r="A37" s="5"/>
      <c r="B37" s="18"/>
      <c r="C37" s="26" t="s">
        <v>45</v>
      </c>
      <c r="D37" s="21">
        <v>1700000</v>
      </c>
      <c r="E37" s="21"/>
      <c r="F37" s="21"/>
      <c r="G37" s="21"/>
      <c r="H37" s="21"/>
      <c r="I37" s="6"/>
    </row>
    <row r="38" spans="1:9" ht="13.5">
      <c r="A38" s="5"/>
      <c r="B38" s="18"/>
      <c r="C38" s="26"/>
      <c r="D38" s="21"/>
      <c r="E38" s="21"/>
      <c r="F38" s="21"/>
      <c r="G38" s="21"/>
      <c r="H38" s="21"/>
      <c r="I38" s="6"/>
    </row>
    <row r="39" spans="1:9" ht="13.5">
      <c r="A39" s="5">
        <v>8</v>
      </c>
      <c r="B39" s="18" t="s">
        <v>41</v>
      </c>
      <c r="C39" s="26">
        <v>422391</v>
      </c>
      <c r="D39" s="21">
        <f>SUM(D40)</f>
        <v>422391</v>
      </c>
      <c r="E39" s="25">
        <f>(D39*100)/C39</f>
        <v>100</v>
      </c>
      <c r="F39" s="32">
        <v>0.439</v>
      </c>
      <c r="G39" s="32">
        <v>0.439</v>
      </c>
      <c r="H39" s="21">
        <f>(G39*100)/F39-100</f>
        <v>0</v>
      </c>
      <c r="I39" s="6">
        <f>FLOOR(G39,0.00001)*D39</f>
        <v>185429.64900000003</v>
      </c>
    </row>
    <row r="40" spans="1:9" ht="13.5">
      <c r="A40" s="5"/>
      <c r="B40" s="18"/>
      <c r="C40" s="26" t="s">
        <v>45</v>
      </c>
      <c r="D40" s="21">
        <v>422391</v>
      </c>
      <c r="E40" s="21"/>
      <c r="F40" s="21"/>
      <c r="G40" s="21"/>
      <c r="H40" s="21"/>
      <c r="I40" s="6"/>
    </row>
    <row r="41" spans="1:9" ht="13.5">
      <c r="A41" s="5"/>
      <c r="B41" s="18"/>
      <c r="C41" s="26"/>
      <c r="D41" s="21"/>
      <c r="E41" s="21"/>
      <c r="F41" s="21"/>
      <c r="G41" s="21"/>
      <c r="H41" s="21"/>
      <c r="I41" s="6"/>
    </row>
    <row r="42" spans="1:9" ht="13.5">
      <c r="A42" s="5"/>
      <c r="B42" s="18"/>
      <c r="C42" s="26"/>
      <c r="D42" s="21"/>
      <c r="E42" s="21"/>
      <c r="F42" s="21"/>
      <c r="G42" s="21"/>
      <c r="H42" s="21"/>
      <c r="I42" s="6"/>
    </row>
    <row r="43" spans="1:9" ht="13.5">
      <c r="A43" s="10"/>
      <c r="B43" s="12" t="s">
        <v>14</v>
      </c>
      <c r="C43" s="27">
        <f>SUM(C23:C42)</f>
        <v>21490391</v>
      </c>
      <c r="D43" s="30">
        <f>SUM(D39,D34,D31,D27,D23)</f>
        <v>10366391</v>
      </c>
      <c r="E43" s="19"/>
      <c r="F43" s="15"/>
      <c r="G43" s="15"/>
      <c r="H43" s="11"/>
      <c r="I43" s="20">
        <f>SUM(I39,I34,I31,I27,I23)</f>
        <v>5232692.649</v>
      </c>
    </row>
    <row r="44" spans="1:9" ht="13.5">
      <c r="A44" s="35"/>
      <c r="B44" s="36"/>
      <c r="C44" s="37"/>
      <c r="D44" s="38"/>
      <c r="E44" s="39"/>
      <c r="F44" s="40"/>
      <c r="G44" s="40"/>
      <c r="H44" s="41"/>
      <c r="I44" s="42"/>
    </row>
    <row r="45" spans="1:9" ht="13.5">
      <c r="A45" s="45" t="s">
        <v>42</v>
      </c>
      <c r="B45" s="46"/>
      <c r="C45" s="46"/>
      <c r="D45" s="46"/>
      <c r="E45" s="46"/>
      <c r="F45" s="46"/>
      <c r="G45" s="46"/>
      <c r="H45" s="46"/>
      <c r="I45" s="47"/>
    </row>
    <row r="46" spans="1:9" ht="13.5">
      <c r="A46" s="8"/>
      <c r="B46" s="8"/>
      <c r="C46" s="8"/>
      <c r="D46" s="8"/>
      <c r="E46" s="8"/>
      <c r="F46" s="8"/>
      <c r="G46" s="8"/>
      <c r="H46" s="8"/>
      <c r="I46" s="9"/>
    </row>
    <row r="47" spans="1:9" ht="13.5">
      <c r="A47" s="5">
        <v>9</v>
      </c>
      <c r="B47" s="18" t="s">
        <v>43</v>
      </c>
      <c r="C47" s="26">
        <v>1656000</v>
      </c>
      <c r="D47" s="21">
        <v>0</v>
      </c>
      <c r="E47" s="25">
        <f>(D47*100)/C47</f>
        <v>0</v>
      </c>
      <c r="F47" s="32">
        <v>0.477</v>
      </c>
      <c r="G47" s="21">
        <v>0</v>
      </c>
      <c r="H47" s="21">
        <f>(G47*100)/F47-100</f>
        <v>-100</v>
      </c>
      <c r="I47" s="6">
        <f>FLOOR(G47,0.00001)*D47</f>
        <v>0</v>
      </c>
    </row>
    <row r="48" spans="1:9" ht="13.5">
      <c r="A48" s="5"/>
      <c r="B48" s="18"/>
      <c r="C48" s="26" t="s">
        <v>19</v>
      </c>
      <c r="D48" s="29"/>
      <c r="E48" s="25"/>
      <c r="F48" s="23"/>
      <c r="G48" s="21"/>
      <c r="H48" s="21"/>
      <c r="I48" s="6"/>
    </row>
    <row r="49" spans="1:9" ht="13.5">
      <c r="A49" s="5"/>
      <c r="B49" s="18"/>
      <c r="C49" s="26"/>
      <c r="D49" s="29"/>
      <c r="E49" s="25"/>
      <c r="F49" s="23"/>
      <c r="G49" s="21"/>
      <c r="H49" s="21"/>
      <c r="I49" s="6"/>
    </row>
    <row r="50" spans="1:9" ht="13.5">
      <c r="A50" s="5">
        <v>10</v>
      </c>
      <c r="B50" s="18" t="s">
        <v>43</v>
      </c>
      <c r="C50" s="26">
        <v>2367287</v>
      </c>
      <c r="D50" s="21">
        <f>SUM(D51:D52)</f>
        <v>2000000</v>
      </c>
      <c r="E50" s="25">
        <f>(D50*100)/C50</f>
        <v>84.48489769090102</v>
      </c>
      <c r="F50" s="32">
        <v>0.477</v>
      </c>
      <c r="G50" s="32">
        <v>0.477</v>
      </c>
      <c r="H50" s="21">
        <f>(G50*100)/F50-100</f>
        <v>0</v>
      </c>
      <c r="I50" s="6">
        <f>FLOOR(G50,0.00001)*D50</f>
        <v>954000.0000000001</v>
      </c>
    </row>
    <row r="51" spans="1:9" ht="13.5">
      <c r="A51" s="5"/>
      <c r="B51" s="18"/>
      <c r="C51" s="26" t="s">
        <v>45</v>
      </c>
      <c r="D51" s="21">
        <v>1000000</v>
      </c>
      <c r="E51" s="25"/>
      <c r="F51" s="32"/>
      <c r="G51" s="21"/>
      <c r="H51" s="21"/>
      <c r="I51" s="6"/>
    </row>
    <row r="52" spans="1:9" ht="13.5">
      <c r="A52" s="5"/>
      <c r="B52" s="18"/>
      <c r="C52" s="26" t="s">
        <v>46</v>
      </c>
      <c r="D52" s="21">
        <v>1000000</v>
      </c>
      <c r="E52" s="25"/>
      <c r="F52" s="23"/>
      <c r="G52" s="21"/>
      <c r="H52" s="21"/>
      <c r="I52" s="6"/>
    </row>
    <row r="53" spans="1:9" ht="13.5">
      <c r="A53" s="5"/>
      <c r="B53" s="18"/>
      <c r="C53" s="26"/>
      <c r="D53" s="29"/>
      <c r="E53" s="25"/>
      <c r="F53" s="23"/>
      <c r="G53" s="21"/>
      <c r="H53" s="21"/>
      <c r="I53" s="6"/>
    </row>
    <row r="54" spans="1:9" ht="13.5">
      <c r="A54" s="34">
        <v>11</v>
      </c>
      <c r="B54" s="18" t="s">
        <v>44</v>
      </c>
      <c r="C54" s="26">
        <v>1235702</v>
      </c>
      <c r="D54" s="21">
        <f>SUM(D55)</f>
        <v>500000</v>
      </c>
      <c r="E54" s="25">
        <f>(D54*100)/C54</f>
        <v>40.46283003507318</v>
      </c>
      <c r="F54" s="32">
        <v>0.477</v>
      </c>
      <c r="G54" s="32">
        <v>0.477</v>
      </c>
      <c r="H54" s="21">
        <f>(G54*100)/F54-100</f>
        <v>0</v>
      </c>
      <c r="I54" s="6">
        <f>FLOOR(G54,0.00001)*D54</f>
        <v>238500.00000000003</v>
      </c>
    </row>
    <row r="55" spans="3:4" ht="13.5">
      <c r="C55" s="26" t="s">
        <v>45</v>
      </c>
      <c r="D55" s="21">
        <v>500000</v>
      </c>
    </row>
    <row r="56" spans="1:9" ht="13.5">
      <c r="A56" s="5"/>
      <c r="B56" s="18"/>
      <c r="C56" s="26"/>
      <c r="D56" s="29"/>
      <c r="E56" s="25"/>
      <c r="F56" s="23"/>
      <c r="G56" s="21"/>
      <c r="H56" s="21"/>
      <c r="I56" s="6"/>
    </row>
    <row r="57" spans="1:9" ht="13.5">
      <c r="A57" s="10"/>
      <c r="B57" s="12" t="s">
        <v>14</v>
      </c>
      <c r="C57" s="27">
        <f>SUM(C47:C56)</f>
        <v>5258989</v>
      </c>
      <c r="D57" s="30">
        <f>SUM(D54,D50,D47)</f>
        <v>2500000</v>
      </c>
      <c r="E57" s="19">
        <f>(D57*100)/C57</f>
        <v>47.53765410043641</v>
      </c>
      <c r="F57" s="15"/>
      <c r="G57" s="15"/>
      <c r="H57" s="11"/>
      <c r="I57" s="20">
        <f>SUM(I54,I50,I47)</f>
        <v>1192500.0000000002</v>
      </c>
    </row>
    <row r="58" spans="1:9" ht="13.5">
      <c r="A58" s="35"/>
      <c r="B58" s="36"/>
      <c r="C58" s="37"/>
      <c r="D58" s="38"/>
      <c r="E58" s="39"/>
      <c r="F58" s="40"/>
      <c r="G58" s="40"/>
      <c r="H58" s="41"/>
      <c r="I58" s="42"/>
    </row>
    <row r="59" spans="1:9" ht="13.5">
      <c r="A59" s="45" t="s">
        <v>26</v>
      </c>
      <c r="B59" s="46"/>
      <c r="C59" s="46"/>
      <c r="D59" s="46"/>
      <c r="E59" s="46"/>
      <c r="F59" s="46"/>
      <c r="G59" s="46"/>
      <c r="H59" s="46"/>
      <c r="I59" s="47"/>
    </row>
    <row r="60" spans="1:9" ht="13.5">
      <c r="A60" s="5"/>
      <c r="B60" s="18"/>
      <c r="C60" s="26"/>
      <c r="D60" s="21"/>
      <c r="E60" s="21"/>
      <c r="F60" s="21"/>
      <c r="G60" s="21"/>
      <c r="H60" s="21"/>
      <c r="I60" s="6"/>
    </row>
    <row r="61" spans="1:9" ht="13.5">
      <c r="A61" s="5">
        <v>12</v>
      </c>
      <c r="B61" s="18" t="s">
        <v>27</v>
      </c>
      <c r="C61" s="26">
        <v>57460</v>
      </c>
      <c r="D61" s="21">
        <f>SUM(D62)</f>
        <v>57460</v>
      </c>
      <c r="E61" s="25">
        <f>(D61*100)/C61</f>
        <v>100</v>
      </c>
      <c r="F61" s="32">
        <v>0.535</v>
      </c>
      <c r="G61" s="32">
        <v>0.535</v>
      </c>
      <c r="H61" s="21">
        <f>(G61*100)/F61-100</f>
        <v>0</v>
      </c>
      <c r="I61" s="6">
        <f>FLOOR(G61,0.00001)*D61</f>
        <v>30741.100000000002</v>
      </c>
    </row>
    <row r="62" spans="1:9" ht="13.5">
      <c r="A62" s="5"/>
      <c r="B62" s="18"/>
      <c r="C62" s="26" t="s">
        <v>33</v>
      </c>
      <c r="D62" s="21">
        <v>57460</v>
      </c>
      <c r="E62" s="21"/>
      <c r="F62" s="21"/>
      <c r="G62" s="21"/>
      <c r="H62" s="21"/>
      <c r="I62" s="6"/>
    </row>
    <row r="63" spans="3:9" ht="13.5">
      <c r="C63" s="26"/>
      <c r="D63" s="21"/>
      <c r="E63" s="21"/>
      <c r="F63" s="21"/>
      <c r="G63" s="21"/>
      <c r="H63" s="21"/>
      <c r="I63" s="6"/>
    </row>
    <row r="64" spans="1:10" ht="13.5">
      <c r="A64" s="5">
        <v>13</v>
      </c>
      <c r="B64" s="18" t="s">
        <v>28</v>
      </c>
      <c r="C64" s="26">
        <v>997380</v>
      </c>
      <c r="D64" s="21">
        <f>SUM(D65)</f>
        <v>997380</v>
      </c>
      <c r="E64" s="25">
        <f>(D64*100)/C64</f>
        <v>100</v>
      </c>
      <c r="F64" s="32">
        <v>0.491</v>
      </c>
      <c r="G64" s="32">
        <v>0.491</v>
      </c>
      <c r="H64" s="21">
        <f>(G64*100)/F64-100</f>
        <v>0</v>
      </c>
      <c r="I64" s="6">
        <f>FLOOR(G64,0.00001)*D64</f>
        <v>489713.5800000001</v>
      </c>
      <c r="J64" s="6"/>
    </row>
    <row r="65" spans="1:9" ht="13.5">
      <c r="A65" s="5"/>
      <c r="B65" s="18"/>
      <c r="C65" s="26" t="s">
        <v>33</v>
      </c>
      <c r="D65" s="21">
        <v>997380</v>
      </c>
      <c r="E65" s="21"/>
      <c r="F65" s="21"/>
      <c r="G65" s="21"/>
      <c r="H65" s="21"/>
      <c r="I65" s="6"/>
    </row>
    <row r="66" spans="1:9" ht="13.5">
      <c r="A66" s="5"/>
      <c r="B66" s="18"/>
      <c r="C66" s="26"/>
      <c r="D66" s="21"/>
      <c r="E66" s="21"/>
      <c r="F66" s="21"/>
      <c r="G66" s="21"/>
      <c r="H66" s="21"/>
      <c r="I66" s="6"/>
    </row>
    <row r="67" spans="1:10" ht="13.5">
      <c r="A67" s="5">
        <v>14</v>
      </c>
      <c r="B67" s="18" t="s">
        <v>28</v>
      </c>
      <c r="C67" s="26">
        <v>119610</v>
      </c>
      <c r="D67" s="21">
        <v>0</v>
      </c>
      <c r="E67" s="25">
        <f>(D67*100)/C67</f>
        <v>0</v>
      </c>
      <c r="F67" s="32">
        <v>0.535</v>
      </c>
      <c r="G67" s="21">
        <v>0</v>
      </c>
      <c r="H67" s="21">
        <f>(G67*100)/F67-100</f>
        <v>-100</v>
      </c>
      <c r="I67" s="6">
        <f>FLOOR(G67,0.00001)*D67</f>
        <v>0</v>
      </c>
      <c r="J67" s="6"/>
    </row>
    <row r="68" spans="1:9" ht="13.5">
      <c r="A68" s="5"/>
      <c r="B68" s="18"/>
      <c r="C68" s="26" t="s">
        <v>25</v>
      </c>
      <c r="D68" s="21"/>
      <c r="E68" s="21"/>
      <c r="F68" s="21"/>
      <c r="G68" s="21"/>
      <c r="H68" s="21"/>
      <c r="I68" s="6"/>
    </row>
    <row r="69" spans="1:9" ht="13.5">
      <c r="A69" s="5"/>
      <c r="B69" s="18"/>
      <c r="C69" s="26"/>
      <c r="D69" s="21"/>
      <c r="E69" s="21"/>
      <c r="F69" s="21"/>
      <c r="G69" s="21"/>
      <c r="H69" s="21"/>
      <c r="I69" s="6"/>
    </row>
    <row r="70" spans="1:10" ht="13.5">
      <c r="A70" s="5">
        <v>15</v>
      </c>
      <c r="B70" s="18" t="s">
        <v>28</v>
      </c>
      <c r="C70" s="26">
        <v>1365369</v>
      </c>
      <c r="D70" s="21">
        <f>SUM(D71)</f>
        <v>200000</v>
      </c>
      <c r="E70" s="25">
        <f>(D70*100)/C70</f>
        <v>14.648054848176573</v>
      </c>
      <c r="F70" s="32">
        <v>0.535</v>
      </c>
      <c r="G70" s="32">
        <v>0.535</v>
      </c>
      <c r="H70" s="21">
        <f>(G70*100)/F70-100</f>
        <v>0</v>
      </c>
      <c r="I70" s="6">
        <f>FLOOR(G70,0.00001)*D70</f>
        <v>107000</v>
      </c>
      <c r="J70" s="6"/>
    </row>
    <row r="71" spans="1:9" ht="13.5">
      <c r="A71" s="5"/>
      <c r="B71" s="18"/>
      <c r="C71" s="26" t="s">
        <v>35</v>
      </c>
      <c r="D71" s="21">
        <v>200000</v>
      </c>
      <c r="E71" s="21"/>
      <c r="F71" s="21"/>
      <c r="G71" s="21"/>
      <c r="H71" s="21"/>
      <c r="I71" s="6"/>
    </row>
    <row r="72" spans="1:9" ht="13.5">
      <c r="A72" s="5"/>
      <c r="B72" s="18"/>
      <c r="C72" s="26"/>
      <c r="D72" s="21"/>
      <c r="E72" s="21"/>
      <c r="F72" s="21"/>
      <c r="G72" s="21"/>
      <c r="H72" s="21"/>
      <c r="I72" s="6"/>
    </row>
    <row r="73" spans="1:9" ht="13.5">
      <c r="A73" s="5">
        <v>16</v>
      </c>
      <c r="B73" s="18" t="s">
        <v>29</v>
      </c>
      <c r="C73" s="26">
        <v>7271357</v>
      </c>
      <c r="D73" s="21">
        <f>SUM(D74:D75)</f>
        <v>1800000</v>
      </c>
      <c r="E73" s="25">
        <f>(D73*100)/C73</f>
        <v>24.754664088147507</v>
      </c>
      <c r="F73" s="32">
        <v>0.535</v>
      </c>
      <c r="G73" s="32">
        <v>0.535</v>
      </c>
      <c r="H73" s="21">
        <f>(G73*100)/F73-100</f>
        <v>0</v>
      </c>
      <c r="I73" s="6">
        <f>FLOOR(G73,0.00001)*D73</f>
        <v>963000</v>
      </c>
    </row>
    <row r="74" spans="1:9" ht="13.5">
      <c r="A74" s="5"/>
      <c r="B74" s="18"/>
      <c r="C74" s="26" t="s">
        <v>33</v>
      </c>
      <c r="D74" s="21">
        <v>1000000</v>
      </c>
      <c r="E74" s="21"/>
      <c r="F74" s="21"/>
      <c r="G74" s="21"/>
      <c r="H74" s="21"/>
      <c r="I74" s="6"/>
    </row>
    <row r="75" spans="1:9" ht="13.5">
      <c r="A75" s="5"/>
      <c r="B75" s="18"/>
      <c r="C75" s="26" t="s">
        <v>35</v>
      </c>
      <c r="D75" s="21">
        <v>800000</v>
      </c>
      <c r="E75" s="21"/>
      <c r="F75" s="21"/>
      <c r="G75" s="21"/>
      <c r="H75" s="21"/>
      <c r="I75" s="6"/>
    </row>
    <row r="76" spans="1:9" ht="13.5">
      <c r="A76" s="5"/>
      <c r="B76" s="18"/>
      <c r="C76" s="26"/>
      <c r="D76" s="21"/>
      <c r="E76" s="21"/>
      <c r="F76" s="21"/>
      <c r="G76" s="21"/>
      <c r="H76" s="21"/>
      <c r="I76" s="6"/>
    </row>
    <row r="77" spans="1:9" ht="13.5">
      <c r="A77" s="5">
        <v>17</v>
      </c>
      <c r="B77" s="18" t="s">
        <v>30</v>
      </c>
      <c r="C77" s="26">
        <v>324480</v>
      </c>
      <c r="D77" s="21">
        <f>SUM(D78:D79)</f>
        <v>0</v>
      </c>
      <c r="E77" s="25">
        <f>(D77*100)/C77</f>
        <v>0</v>
      </c>
      <c r="F77" s="32">
        <v>0.535</v>
      </c>
      <c r="G77" s="32"/>
      <c r="H77" s="21">
        <f>(G77*100)/F77-100</f>
        <v>-100</v>
      </c>
      <c r="I77" s="6">
        <f>FLOOR(G77,0.00001)*D77</f>
        <v>0</v>
      </c>
    </row>
    <row r="78" spans="1:9" ht="13.5">
      <c r="A78" s="5"/>
      <c r="B78" s="18"/>
      <c r="C78" s="26" t="s">
        <v>19</v>
      </c>
      <c r="D78" s="21"/>
      <c r="E78" s="21"/>
      <c r="F78" s="21"/>
      <c r="G78" s="21"/>
      <c r="H78" s="21"/>
      <c r="I78" s="6"/>
    </row>
    <row r="79" spans="1:9" ht="13.5">
      <c r="A79" s="5"/>
      <c r="B79" s="18"/>
      <c r="C79" s="26"/>
      <c r="D79" s="21"/>
      <c r="E79" s="21"/>
      <c r="F79" s="21"/>
      <c r="G79" s="21"/>
      <c r="H79" s="21"/>
      <c r="I79" s="6"/>
    </row>
    <row r="80" spans="1:9" ht="13.5">
      <c r="A80" s="5">
        <v>18</v>
      </c>
      <c r="B80" s="18" t="s">
        <v>30</v>
      </c>
      <c r="C80" s="26">
        <v>420000</v>
      </c>
      <c r="D80" s="21">
        <f>SUM(D81)</f>
        <v>0</v>
      </c>
      <c r="E80" s="25">
        <f>(D80*100)/C80</f>
        <v>0</v>
      </c>
      <c r="F80" s="32">
        <v>0.535</v>
      </c>
      <c r="G80" s="32"/>
      <c r="H80" s="21">
        <f>(G80*100)/F80-100</f>
        <v>-100</v>
      </c>
      <c r="I80" s="6">
        <f>FLOOR(G80,0.00001)*D80</f>
        <v>0</v>
      </c>
    </row>
    <row r="81" spans="1:9" ht="13.5">
      <c r="A81" s="5"/>
      <c r="B81" s="18"/>
      <c r="C81" s="26" t="s">
        <v>19</v>
      </c>
      <c r="D81" s="21"/>
      <c r="E81" s="21"/>
      <c r="F81" s="21"/>
      <c r="G81" s="21"/>
      <c r="H81" s="21"/>
      <c r="I81" s="6"/>
    </row>
    <row r="82" spans="1:9" ht="13.5">
      <c r="A82" s="5"/>
      <c r="B82" s="18"/>
      <c r="C82" s="26"/>
      <c r="D82" s="21"/>
      <c r="E82" s="21"/>
      <c r="F82" s="21"/>
      <c r="G82" s="21"/>
      <c r="H82" s="21"/>
      <c r="I82" s="6"/>
    </row>
    <row r="83" spans="1:9" ht="13.5">
      <c r="A83" s="5">
        <v>19</v>
      </c>
      <c r="B83" s="18" t="s">
        <v>30</v>
      </c>
      <c r="C83" s="26">
        <v>261516</v>
      </c>
      <c r="D83" s="21">
        <f>SUM(D84)</f>
        <v>0</v>
      </c>
      <c r="E83" s="25">
        <f>(D83*100)/C83</f>
        <v>0</v>
      </c>
      <c r="F83" s="32">
        <v>0.535</v>
      </c>
      <c r="G83" s="32"/>
      <c r="H83" s="21">
        <f>(G83*100)/F83-100</f>
        <v>-100</v>
      </c>
      <c r="I83" s="6">
        <f>FLOOR(G83,0.00001)*D83</f>
        <v>0</v>
      </c>
    </row>
    <row r="84" spans="1:9" ht="13.5">
      <c r="A84" s="5"/>
      <c r="B84" s="18"/>
      <c r="C84" s="26" t="s">
        <v>19</v>
      </c>
      <c r="D84" s="21"/>
      <c r="E84" s="21"/>
      <c r="F84" s="21"/>
      <c r="G84" s="21"/>
      <c r="H84" s="21"/>
      <c r="I84" s="6"/>
    </row>
    <row r="85" spans="1:9" ht="13.5">
      <c r="A85" s="5"/>
      <c r="B85" s="18"/>
      <c r="C85" s="26"/>
      <c r="D85" s="21"/>
      <c r="E85" s="21"/>
      <c r="F85" s="21"/>
      <c r="G85" s="21"/>
      <c r="H85" s="21"/>
      <c r="I85" s="6"/>
    </row>
    <row r="86" spans="1:9" ht="13.5">
      <c r="A86" s="5">
        <v>20</v>
      </c>
      <c r="B86" s="18" t="s">
        <v>24</v>
      </c>
      <c r="C86" s="26">
        <v>18442660</v>
      </c>
      <c r="D86" s="21">
        <f>SUM(D87:D90)</f>
        <v>10000000</v>
      </c>
      <c r="E86" s="25">
        <f>(D86*100)/C86</f>
        <v>54.22211329602129</v>
      </c>
      <c r="F86" s="32">
        <v>0.535</v>
      </c>
      <c r="G86" s="32">
        <v>0.535</v>
      </c>
      <c r="H86" s="32">
        <v>0.535</v>
      </c>
      <c r="I86" s="6">
        <f>FLOOR(G86,0.00001)*D86</f>
        <v>5350000</v>
      </c>
    </row>
    <row r="87" spans="1:9" ht="13.5">
      <c r="A87" s="5"/>
      <c r="B87" s="18"/>
      <c r="C87" s="26" t="s">
        <v>33</v>
      </c>
      <c r="D87" s="21">
        <v>3000000</v>
      </c>
      <c r="E87" s="25"/>
      <c r="F87" s="32"/>
      <c r="G87" s="21"/>
      <c r="H87" s="21"/>
      <c r="I87" s="6"/>
    </row>
    <row r="88" spans="1:9" ht="13.5">
      <c r="A88" s="5"/>
      <c r="B88" s="18"/>
      <c r="C88" s="26" t="s">
        <v>35</v>
      </c>
      <c r="D88" s="21">
        <v>5000000</v>
      </c>
      <c r="E88" s="25"/>
      <c r="F88" s="32"/>
      <c r="G88" s="21"/>
      <c r="H88" s="21"/>
      <c r="I88" s="6"/>
    </row>
    <row r="89" spans="1:9" ht="13.5">
      <c r="A89" s="5"/>
      <c r="B89" s="18"/>
      <c r="C89" s="26" t="s">
        <v>34</v>
      </c>
      <c r="D89" s="21">
        <v>1000000</v>
      </c>
      <c r="E89" s="25"/>
      <c r="F89" s="32"/>
      <c r="G89" s="21"/>
      <c r="H89" s="21"/>
      <c r="I89" s="6"/>
    </row>
    <row r="90" spans="1:9" ht="13.5">
      <c r="A90" s="5"/>
      <c r="B90" s="18"/>
      <c r="C90" s="26" t="s">
        <v>46</v>
      </c>
      <c r="D90" s="21">
        <v>1000000</v>
      </c>
      <c r="E90" s="21"/>
      <c r="F90" s="21"/>
      <c r="G90" s="21"/>
      <c r="H90" s="21"/>
      <c r="I90" s="6"/>
    </row>
    <row r="91" spans="1:9" ht="13.5">
      <c r="A91" s="5"/>
      <c r="B91" s="18"/>
      <c r="C91" s="26"/>
      <c r="D91" s="21"/>
      <c r="E91" s="21"/>
      <c r="F91" s="21"/>
      <c r="G91" s="21"/>
      <c r="H91" s="21"/>
      <c r="I91" s="6"/>
    </row>
    <row r="92" spans="1:9" ht="13.5">
      <c r="A92" s="5">
        <v>21</v>
      </c>
      <c r="B92" s="18" t="s">
        <v>24</v>
      </c>
      <c r="C92" s="26">
        <v>1700000</v>
      </c>
      <c r="D92" s="21">
        <f>SUM(D93)</f>
        <v>500000</v>
      </c>
      <c r="E92" s="25">
        <f>(D92*100)/C92</f>
        <v>29.41176470588235</v>
      </c>
      <c r="F92" s="32">
        <v>0.535</v>
      </c>
      <c r="G92" s="32">
        <v>0.535</v>
      </c>
      <c r="H92" s="21">
        <f>(G92*100)/F92-100</f>
        <v>0</v>
      </c>
      <c r="I92" s="6">
        <f>FLOOR(G92,0.00001)*D92</f>
        <v>267500</v>
      </c>
    </row>
    <row r="93" spans="1:9" ht="13.5">
      <c r="A93" s="5"/>
      <c r="B93" s="18"/>
      <c r="C93" s="26" t="s">
        <v>33</v>
      </c>
      <c r="D93" s="21">
        <v>500000</v>
      </c>
      <c r="E93" s="21"/>
      <c r="F93" s="21"/>
      <c r="G93" s="21"/>
      <c r="H93" s="21"/>
      <c r="I93" s="6"/>
    </row>
    <row r="94" spans="1:9" ht="13.5">
      <c r="A94" s="5"/>
      <c r="B94" s="18"/>
      <c r="C94" s="26"/>
      <c r="D94" s="21"/>
      <c r="E94" s="21"/>
      <c r="F94" s="21"/>
      <c r="G94" s="21"/>
      <c r="H94" s="21"/>
      <c r="I94" s="6"/>
    </row>
    <row r="95" spans="1:9" ht="13.5">
      <c r="A95" s="5">
        <v>22</v>
      </c>
      <c r="B95" s="18" t="s">
        <v>24</v>
      </c>
      <c r="C95" s="26">
        <v>7202620</v>
      </c>
      <c r="D95" s="21">
        <f>SUM(D96:D98)</f>
        <v>2500000</v>
      </c>
      <c r="E95" s="25">
        <f>(D95*100)/C95</f>
        <v>34.709591787432906</v>
      </c>
      <c r="F95" s="32">
        <v>0.535</v>
      </c>
      <c r="G95" s="32">
        <v>0.535</v>
      </c>
      <c r="H95" s="21">
        <f>(G95*100)/F95-100</f>
        <v>0</v>
      </c>
      <c r="I95" s="6">
        <f>FLOOR(G95,0.00001)*D95</f>
        <v>1337500</v>
      </c>
    </row>
    <row r="96" spans="1:9" ht="13.5">
      <c r="A96" s="5"/>
      <c r="B96" s="18"/>
      <c r="C96" s="26" t="s">
        <v>33</v>
      </c>
      <c r="D96" s="21">
        <v>400000</v>
      </c>
      <c r="E96" s="25"/>
      <c r="F96" s="32"/>
      <c r="G96" s="21"/>
      <c r="H96" s="21"/>
      <c r="I96" s="6"/>
    </row>
    <row r="97" spans="1:9" ht="13.5">
      <c r="A97" s="5"/>
      <c r="B97" s="18"/>
      <c r="C97" s="26" t="s">
        <v>45</v>
      </c>
      <c r="D97" s="21">
        <v>2000000</v>
      </c>
      <c r="E97" s="25"/>
      <c r="F97" s="32"/>
      <c r="G97" s="21"/>
      <c r="H97" s="21"/>
      <c r="I97" s="6"/>
    </row>
    <row r="98" spans="1:9" ht="13.5">
      <c r="A98" s="5"/>
      <c r="B98" s="18"/>
      <c r="C98" s="26" t="s">
        <v>46</v>
      </c>
      <c r="D98" s="21">
        <v>100000</v>
      </c>
      <c r="E98" s="21"/>
      <c r="F98" s="21"/>
      <c r="G98" s="21"/>
      <c r="H98" s="21"/>
      <c r="I98" s="6"/>
    </row>
    <row r="99" spans="1:9" ht="13.5">
      <c r="A99" s="5"/>
      <c r="B99" s="18"/>
      <c r="C99" s="26"/>
      <c r="D99" s="21"/>
      <c r="E99" s="21"/>
      <c r="F99" s="21"/>
      <c r="G99" s="21"/>
      <c r="H99" s="21"/>
      <c r="I99" s="6"/>
    </row>
    <row r="100" spans="1:9" ht="13.5">
      <c r="A100" s="5">
        <v>23</v>
      </c>
      <c r="B100" s="18" t="s">
        <v>31</v>
      </c>
      <c r="C100" s="26">
        <v>1613312</v>
      </c>
      <c r="D100" s="21">
        <f>SUM(D101)</f>
        <v>54000</v>
      </c>
      <c r="E100" s="25">
        <f>(D100*100)/C100</f>
        <v>3.347151697873691</v>
      </c>
      <c r="F100" s="32">
        <v>0.535</v>
      </c>
      <c r="G100" s="32">
        <v>0.535</v>
      </c>
      <c r="H100" s="21">
        <f>(G100*100)/F100-100</f>
        <v>0</v>
      </c>
      <c r="I100" s="6">
        <f>FLOOR(G100,0.00001)*D100</f>
        <v>28890</v>
      </c>
    </row>
    <row r="101" spans="1:9" ht="13.5">
      <c r="A101" s="5"/>
      <c r="B101" s="18"/>
      <c r="C101" s="26" t="s">
        <v>36</v>
      </c>
      <c r="D101" s="21">
        <v>54000</v>
      </c>
      <c r="E101" s="21"/>
      <c r="F101" s="21"/>
      <c r="G101" s="21"/>
      <c r="H101" s="21"/>
      <c r="I101" s="6"/>
    </row>
    <row r="102" spans="1:9" ht="13.5">
      <c r="A102" s="5"/>
      <c r="B102" s="18"/>
      <c r="C102" s="26"/>
      <c r="D102" s="21"/>
      <c r="E102" s="21"/>
      <c r="F102" s="21"/>
      <c r="G102" s="21"/>
      <c r="H102" s="21"/>
      <c r="I102" s="6"/>
    </row>
    <row r="103" spans="1:9" ht="13.5">
      <c r="A103" s="5">
        <v>24</v>
      </c>
      <c r="B103" s="18" t="s">
        <v>32</v>
      </c>
      <c r="C103" s="26">
        <v>1313450</v>
      </c>
      <c r="D103" s="21">
        <v>0</v>
      </c>
      <c r="E103" s="25">
        <f>(D103*100)/C103</f>
        <v>0</v>
      </c>
      <c r="F103" s="32">
        <v>0.535</v>
      </c>
      <c r="G103" s="21">
        <v>0</v>
      </c>
      <c r="H103" s="21">
        <f>(G103*100)/F103-100</f>
        <v>-100</v>
      </c>
      <c r="I103" s="6">
        <f>FLOOR(G103,0.00001)*D103</f>
        <v>0</v>
      </c>
    </row>
    <row r="104" spans="1:9" ht="13.5">
      <c r="A104" s="5"/>
      <c r="B104" s="18"/>
      <c r="C104" s="26" t="s">
        <v>25</v>
      </c>
      <c r="D104" s="21"/>
      <c r="E104" s="21"/>
      <c r="F104" s="21"/>
      <c r="G104" s="21"/>
      <c r="H104" s="21"/>
      <c r="I104" s="6"/>
    </row>
    <row r="105" spans="1:9" ht="13.5">
      <c r="A105" s="5"/>
      <c r="B105" s="18"/>
      <c r="C105" s="26"/>
      <c r="D105" s="21"/>
      <c r="E105" s="21"/>
      <c r="F105" s="21"/>
      <c r="G105" s="21"/>
      <c r="H105" s="21"/>
      <c r="I105" s="6"/>
    </row>
    <row r="106" spans="1:9" ht="13.5">
      <c r="A106" s="5">
        <v>25</v>
      </c>
      <c r="B106" s="18" t="s">
        <v>32</v>
      </c>
      <c r="C106" s="26">
        <v>1826009</v>
      </c>
      <c r="D106" s="21">
        <f>SUM(D107)</f>
        <v>0</v>
      </c>
      <c r="E106" s="25">
        <f>(D106*100)/C106</f>
        <v>0</v>
      </c>
      <c r="F106" s="32">
        <v>0.535</v>
      </c>
      <c r="G106" s="32"/>
      <c r="H106" s="21">
        <f>(G106*100)/F106-100</f>
        <v>-100</v>
      </c>
      <c r="I106" s="6">
        <f>FLOOR(G106,0.00001)*D106</f>
        <v>0</v>
      </c>
    </row>
    <row r="107" spans="1:9" ht="13.5">
      <c r="A107" s="5"/>
      <c r="B107" s="18"/>
      <c r="C107" s="26" t="s">
        <v>25</v>
      </c>
      <c r="D107" s="21"/>
      <c r="E107" s="21"/>
      <c r="F107" s="21"/>
      <c r="G107" s="21"/>
      <c r="H107" s="21"/>
      <c r="I107" s="6"/>
    </row>
    <row r="108" spans="1:9" ht="13.5">
      <c r="A108" s="5"/>
      <c r="B108" s="18"/>
      <c r="C108" s="26"/>
      <c r="D108" s="21"/>
      <c r="E108" s="21"/>
      <c r="F108" s="21"/>
      <c r="G108" s="21"/>
      <c r="H108" s="21"/>
      <c r="I108" s="6"/>
    </row>
    <row r="109" spans="1:9" ht="13.5">
      <c r="A109" s="5"/>
      <c r="B109" s="18"/>
      <c r="C109" s="26"/>
      <c r="D109" s="21"/>
      <c r="E109" s="21"/>
      <c r="F109" s="21"/>
      <c r="G109" s="21"/>
      <c r="H109" s="21"/>
      <c r="I109" s="6"/>
    </row>
    <row r="110" spans="1:9" ht="13.5">
      <c r="A110" s="10"/>
      <c r="B110" s="12" t="s">
        <v>14</v>
      </c>
      <c r="C110" s="27">
        <f>SUM(C106,C103,C100,C95,C92,C86,C83,C80,C77,C73,C70,C67,C64,C61)</f>
        <v>42915223</v>
      </c>
      <c r="D110" s="30">
        <f>SUM(D106,D103,D100,D95,D92,D86,D83,D80,D77,D73,D70,D67,D64,D61)</f>
        <v>16108840</v>
      </c>
      <c r="E110" s="33" t="s">
        <v>22</v>
      </c>
      <c r="F110" s="15"/>
      <c r="G110" s="15"/>
      <c r="H110" s="11"/>
      <c r="I110" s="20">
        <f>SUM(I106,I103,I100,I95,I92,I86,I83,I80,I77,I73,I70,I67,I64,I61)</f>
        <v>8574344.68</v>
      </c>
    </row>
    <row r="111" spans="1:9" ht="13.5">
      <c r="A111" s="5"/>
      <c r="B111" s="18"/>
      <c r="C111" s="28"/>
      <c r="D111" s="26"/>
      <c r="E111" s="22"/>
      <c r="F111" s="23"/>
      <c r="G111" s="24"/>
      <c r="H111" s="21"/>
      <c r="I111" s="6"/>
    </row>
    <row r="112" spans="1:9" ht="13.5">
      <c r="A112" s="13"/>
      <c r="B112" s="12" t="s">
        <v>12</v>
      </c>
      <c r="C112" s="27">
        <f>SUM(C110,C57,C43,C19)</f>
        <v>70274424</v>
      </c>
      <c r="D112" s="27">
        <f>SUM(D110,D57,D43,D19)</f>
        <v>28975231</v>
      </c>
      <c r="E112" s="19">
        <f>(D112*100)/C112</f>
        <v>41.23154534856095</v>
      </c>
      <c r="F112" s="14"/>
      <c r="G112" s="14"/>
      <c r="H112" s="14"/>
      <c r="I112" s="31">
        <f>SUM(I110,I57,I43,I19)</f>
        <v>14999537.329</v>
      </c>
    </row>
  </sheetData>
  <sheetProtection/>
  <mergeCells count="5">
    <mergeCell ref="A2:I2"/>
    <mergeCell ref="A8:I8"/>
    <mergeCell ref="A21:I21"/>
    <mergeCell ref="A59:I59"/>
    <mergeCell ref="A45:I4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2012-06-22T15:25:33Z</dcterms:modified>
  <cp:category/>
  <cp:version/>
  <cp:contentType/>
  <cp:contentStatus/>
</cp:coreProperties>
</file>