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6 MILHO VENDA 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<sst xmlns="http://schemas.openxmlformats.org/spreadsheetml/2006/main" count="64" uniqueCount="45">
  <si>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</si>
  <si>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</si>
  <si>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</si>
  <si>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</si>
  <si>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</si>
  <si>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</si>
  <si>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</si>
  <si>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</si>
  <si>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</si>
  <si>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</si>
  <si>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</si>
  <si>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</si>
  <si>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</si>
  <si>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</si>
  <si>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</si>
  <si>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</si>
  <si>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</si>
  <si>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</si>
  <si>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</si>
  <si>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</si>
  <si>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BMCS</t>
  </si>
  <si>
    <t>BBM UB</t>
  </si>
  <si>
    <t>BBSB</t>
  </si>
  <si>
    <t>MG</t>
  </si>
  <si>
    <t>Centralina</t>
  </si>
  <si>
    <t>Sinop</t>
  </si>
  <si>
    <t>BNM</t>
  </si>
  <si>
    <t xml:space="preserve">        AVISO DE VENDA DE MILHO EM GRÃOS – Nº 046/12 - 15/02/2012</t>
  </si>
  <si>
    <t>GO</t>
  </si>
  <si>
    <t>Rio Verde</t>
  </si>
  <si>
    <t>BBM GO</t>
  </si>
  <si>
    <t>RETIRADO</t>
  </si>
  <si>
    <t>MS</t>
  </si>
  <si>
    <t>Aral Moreira</t>
  </si>
  <si>
    <t>Campo Grande</t>
  </si>
  <si>
    <t>Rio Brilhante</t>
  </si>
  <si>
    <t>São Gabriel do Oeste</t>
  </si>
  <si>
    <t>Sidrolandia</t>
  </si>
  <si>
    <t>BBM MS</t>
  </si>
  <si>
    <t>Campos de Julio</t>
  </si>
  <si>
    <t>Nova Mutum</t>
  </si>
  <si>
    <t>BBM PR</t>
  </si>
  <si>
    <t>BCMMT</t>
  </si>
  <si>
    <t>BCMR</t>
  </si>
  <si>
    <t xml:space="preserve">BCMM 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</si>
</sst>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tabSelected="1" workbookViewId="0" topLeftCell="A34">
      <selection activeCell="G72" sqref="G7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3" t="s">
        <v>27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29</v>
      </c>
      <c r="C10" s="26">
        <v>9500000</v>
      </c>
      <c r="D10" s="29">
        <f>SUM(D11:D12)</f>
        <v>681000</v>
      </c>
      <c r="E10" s="25">
        <f>(D10*100)/C10</f>
        <v>7.168421052631579</v>
      </c>
      <c r="F10" s="23">
        <v>0.3534</v>
      </c>
      <c r="G10" s="23">
        <v>0.3534</v>
      </c>
      <c r="H10" s="21">
        <f>(G10*100)/F10-100</f>
        <v>0</v>
      </c>
      <c r="I10" s="6">
        <f>FLOOR(G10,0.00001)*D10</f>
        <v>240665.40000000002</v>
      </c>
    </row>
    <row r="11" spans="1:9" ht="13.5">
      <c r="A11" s="5"/>
      <c r="B11" s="18"/>
      <c r="C11" s="28" t="s">
        <v>22</v>
      </c>
      <c r="D11" s="26">
        <v>81000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30</v>
      </c>
      <c r="D12" s="26">
        <v>600000</v>
      </c>
      <c r="E12" s="22"/>
      <c r="F12" s="23"/>
      <c r="G12" s="24"/>
      <c r="H12" s="21"/>
      <c r="I12" s="6"/>
    </row>
    <row r="13" spans="1:9" ht="13.5">
      <c r="A13" s="5"/>
      <c r="B13" s="18"/>
      <c r="C13" s="28"/>
      <c r="D13" s="26"/>
      <c r="E13" s="22"/>
      <c r="F13" s="23"/>
      <c r="G13" s="24"/>
      <c r="H13" s="21"/>
      <c r="I13" s="6"/>
    </row>
    <row r="14" spans="1:9" ht="13.5">
      <c r="A14" s="10"/>
      <c r="B14" s="12" t="s">
        <v>14</v>
      </c>
      <c r="C14" s="27">
        <f>SUM(C10:C13)</f>
        <v>9500000</v>
      </c>
      <c r="D14" s="30">
        <f>SUM(D10)</f>
        <v>681000</v>
      </c>
      <c r="E14" s="19">
        <f>(D14*100)/C14</f>
        <v>7.168421052631579</v>
      </c>
      <c r="F14" s="15"/>
      <c r="G14" s="15"/>
      <c r="H14" s="11"/>
      <c r="I14" s="20">
        <f>SUM(I10:I13)</f>
        <v>240665.40000000002</v>
      </c>
    </row>
    <row r="15" spans="1:9" ht="13.5">
      <c r="A15" s="8"/>
      <c r="B15" s="8"/>
      <c r="C15" s="8"/>
      <c r="D15" s="8"/>
      <c r="E15" s="8"/>
      <c r="F15" s="8"/>
      <c r="G15" s="8"/>
      <c r="H15" s="8"/>
      <c r="I15" s="9"/>
    </row>
    <row r="16" spans="1:9" ht="13.5">
      <c r="A16" s="35" t="s">
        <v>23</v>
      </c>
      <c r="B16" s="36"/>
      <c r="C16" s="36"/>
      <c r="D16" s="36"/>
      <c r="E16" s="36"/>
      <c r="F16" s="36"/>
      <c r="G16" s="36"/>
      <c r="H16" s="36"/>
      <c r="I16" s="37"/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5">
        <v>2</v>
      </c>
      <c r="B18" s="18" t="s">
        <v>24</v>
      </c>
      <c r="C18" s="26">
        <v>331014</v>
      </c>
      <c r="D18" s="29">
        <f>SUM(D19:D19)</f>
        <v>0</v>
      </c>
      <c r="E18" s="25">
        <f>(D18*100)/C18</f>
        <v>0</v>
      </c>
      <c r="F18" s="23">
        <v>0.375</v>
      </c>
      <c r="G18" s="21">
        <v>0</v>
      </c>
      <c r="H18" s="21">
        <v>0</v>
      </c>
      <c r="I18" s="6">
        <f>FLOOR(G18,0.00001)*D18</f>
        <v>0</v>
      </c>
    </row>
    <row r="19" spans="1:9" ht="13.5">
      <c r="A19" s="5"/>
      <c r="B19" s="18"/>
      <c r="C19" s="28" t="s">
        <v>31</v>
      </c>
      <c r="D19" s="26"/>
      <c r="E19" s="22"/>
      <c r="F19" s="23"/>
      <c r="G19" s="24"/>
      <c r="H19" s="21"/>
      <c r="I19" s="6"/>
    </row>
    <row r="20" spans="1:9" ht="13.5">
      <c r="A20" s="5"/>
      <c r="B20" s="18"/>
      <c r="C20" s="28"/>
      <c r="D20" s="26"/>
      <c r="E20" s="22"/>
      <c r="F20" s="23"/>
      <c r="G20" s="24"/>
      <c r="H20" s="21"/>
      <c r="I20" s="6"/>
    </row>
    <row r="21" spans="1:9" ht="13.5">
      <c r="A21" s="5">
        <v>3</v>
      </c>
      <c r="B21" s="18" t="s">
        <v>24</v>
      </c>
      <c r="C21" s="26">
        <v>17031540</v>
      </c>
      <c r="D21" s="29">
        <f>SUM(D22:D22)</f>
        <v>0</v>
      </c>
      <c r="E21" s="25">
        <f>(D21*100)/C21</f>
        <v>0</v>
      </c>
      <c r="F21" s="23">
        <v>0.375</v>
      </c>
      <c r="G21" s="21">
        <v>0</v>
      </c>
      <c r="H21" s="21">
        <v>0</v>
      </c>
      <c r="I21" s="6">
        <f>FLOOR(G21,0.00001)*D21</f>
        <v>0</v>
      </c>
    </row>
    <row r="22" spans="1:9" ht="13.5">
      <c r="A22" s="5"/>
      <c r="B22" s="18"/>
      <c r="C22" s="28" t="s">
        <v>31</v>
      </c>
      <c r="D22" s="26"/>
      <c r="E22" s="22"/>
      <c r="F22" s="23"/>
      <c r="G22" s="24"/>
      <c r="H22" s="21"/>
      <c r="I22" s="6"/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10"/>
      <c r="B24" s="12" t="s">
        <v>14</v>
      </c>
      <c r="C24" s="27">
        <f>SUM(C18:C23)</f>
        <v>17362554</v>
      </c>
      <c r="D24" s="30">
        <f>SUM(D18)</f>
        <v>0</v>
      </c>
      <c r="E24" s="19">
        <f>(D24*100)/C24</f>
        <v>0</v>
      </c>
      <c r="F24" s="15"/>
      <c r="G24" s="15"/>
      <c r="H24" s="11"/>
      <c r="I24" s="20">
        <f>SUM(I18:I23)</f>
        <v>0</v>
      </c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35" t="s">
        <v>32</v>
      </c>
      <c r="B26" s="36"/>
      <c r="C26" s="36"/>
      <c r="D26" s="36"/>
      <c r="E26" s="36"/>
      <c r="F26" s="36"/>
      <c r="G26" s="36"/>
      <c r="H26" s="36"/>
      <c r="I26" s="37"/>
    </row>
    <row r="27" spans="1:9" ht="13.5">
      <c r="A27" s="8"/>
      <c r="B27" s="8"/>
      <c r="C27" s="8"/>
      <c r="D27" s="8"/>
      <c r="E27" s="8"/>
      <c r="F27" s="8"/>
      <c r="G27" s="8"/>
      <c r="H27" s="8"/>
      <c r="I27" s="9"/>
    </row>
    <row r="28" spans="1:9" ht="13.5">
      <c r="A28" s="5">
        <v>4</v>
      </c>
      <c r="B28" s="18" t="s">
        <v>33</v>
      </c>
      <c r="C28" s="26">
        <v>450000</v>
      </c>
      <c r="D28" s="29">
        <f>SUM(D29:D29)</f>
        <v>450000</v>
      </c>
      <c r="E28" s="25">
        <f>(D28*100)/C28</f>
        <v>100</v>
      </c>
      <c r="F28" s="23">
        <v>0.35</v>
      </c>
      <c r="G28" s="32">
        <v>0.359</v>
      </c>
      <c r="H28" s="21">
        <f>(G28*100)/F28-100</f>
        <v>2.5714285714285694</v>
      </c>
      <c r="I28" s="6">
        <f>FLOOR(G28,0.00001)*D28</f>
        <v>161550.00000000003</v>
      </c>
    </row>
    <row r="29" spans="1:9" ht="13.5">
      <c r="A29" s="5"/>
      <c r="B29" s="18"/>
      <c r="C29" s="28" t="s">
        <v>38</v>
      </c>
      <c r="D29" s="26">
        <v>450000</v>
      </c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5</v>
      </c>
      <c r="B31" s="18" t="s">
        <v>34</v>
      </c>
      <c r="C31" s="26">
        <v>1000000</v>
      </c>
      <c r="D31" s="29">
        <f>SUM(D32:D33)</f>
        <v>1000000</v>
      </c>
      <c r="E31" s="25">
        <f>(D31*100)/C31</f>
        <v>100</v>
      </c>
      <c r="F31" s="23">
        <v>0.35</v>
      </c>
      <c r="G31" s="23">
        <v>0.358</v>
      </c>
      <c r="H31" s="21">
        <f>(G31*100)/F31-100</f>
        <v>2.2857142857142776</v>
      </c>
      <c r="I31" s="6">
        <f>FLOOR(G31,0.00001)*D31</f>
        <v>358000.00000000006</v>
      </c>
    </row>
    <row r="32" spans="1:9" ht="13.5">
      <c r="A32" s="5"/>
      <c r="B32" s="18"/>
      <c r="C32" s="28" t="s">
        <v>26</v>
      </c>
      <c r="D32" s="26">
        <v>460000</v>
      </c>
      <c r="E32" s="22"/>
      <c r="F32" s="23"/>
      <c r="G32" s="24"/>
      <c r="H32" s="21"/>
      <c r="I32" s="6"/>
    </row>
    <row r="33" spans="1:9" ht="13.5">
      <c r="A33" s="5"/>
      <c r="B33" s="18"/>
      <c r="C33" s="28" t="s">
        <v>38</v>
      </c>
      <c r="D33" s="26">
        <v>540000</v>
      </c>
      <c r="E33" s="22"/>
      <c r="F33" s="23"/>
      <c r="G33" s="24"/>
      <c r="H33" s="21"/>
      <c r="I33" s="6"/>
    </row>
    <row r="34" spans="1:9" ht="13.5">
      <c r="A34" s="5"/>
      <c r="B34" s="18"/>
      <c r="C34" s="28"/>
      <c r="D34" s="26"/>
      <c r="E34" s="22"/>
      <c r="F34" s="23"/>
      <c r="G34" s="24"/>
      <c r="H34" s="21"/>
      <c r="I34" s="6"/>
    </row>
    <row r="35" spans="1:9" ht="13.5">
      <c r="A35" s="5">
        <v>6</v>
      </c>
      <c r="B35" s="18" t="s">
        <v>35</v>
      </c>
      <c r="C35" s="26">
        <v>550000</v>
      </c>
      <c r="D35" s="29">
        <f>SUM(D36:D37)</f>
        <v>550000</v>
      </c>
      <c r="E35" s="25">
        <f>(D35*100)/C35</f>
        <v>100</v>
      </c>
      <c r="F35" s="23">
        <v>0.35</v>
      </c>
      <c r="G35" s="23">
        <v>0.375</v>
      </c>
      <c r="H35" s="21">
        <f>(G35*100)/F35-100</f>
        <v>7.142857142857153</v>
      </c>
      <c r="I35" s="6">
        <f>FLOOR(G35,0.00001)*D35</f>
        <v>206250.00000000003</v>
      </c>
    </row>
    <row r="36" spans="1:9" ht="13.5">
      <c r="A36" s="5"/>
      <c r="B36" s="18"/>
      <c r="C36" s="28" t="s">
        <v>26</v>
      </c>
      <c r="D36" s="26">
        <v>200000</v>
      </c>
      <c r="E36" s="22"/>
      <c r="F36" s="23"/>
      <c r="G36" s="24"/>
      <c r="H36" s="21"/>
      <c r="I36" s="6"/>
    </row>
    <row r="37" spans="1:9" ht="13.5">
      <c r="A37" s="5"/>
      <c r="B37" s="18"/>
      <c r="C37" s="28" t="s">
        <v>38</v>
      </c>
      <c r="D37" s="26">
        <v>350000</v>
      </c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>
        <v>7</v>
      </c>
      <c r="B39" s="18" t="s">
        <v>36</v>
      </c>
      <c r="C39" s="26">
        <v>2000000</v>
      </c>
      <c r="D39" s="29">
        <f>SUM(D40:D41)</f>
        <v>2000000</v>
      </c>
      <c r="E39" s="25">
        <f>(D39*100)/C39</f>
        <v>100</v>
      </c>
      <c r="F39" s="23">
        <v>0.35</v>
      </c>
      <c r="G39" s="23">
        <v>0.4</v>
      </c>
      <c r="H39" s="21">
        <f>(G39*100)/F39-100</f>
        <v>14.285714285714292</v>
      </c>
      <c r="I39" s="6">
        <f>FLOOR(G39,0.00001)*D39</f>
        <v>800000</v>
      </c>
    </row>
    <row r="40" spans="1:9" ht="13.5">
      <c r="A40" s="5"/>
      <c r="B40" s="18"/>
      <c r="C40" s="28" t="s">
        <v>38</v>
      </c>
      <c r="D40" s="26">
        <v>420000</v>
      </c>
      <c r="E40" s="22"/>
      <c r="F40" s="23"/>
      <c r="G40" s="24"/>
      <c r="H40" s="21"/>
      <c r="I40" s="6"/>
    </row>
    <row r="41" spans="1:9" ht="13.5">
      <c r="A41" s="5"/>
      <c r="B41" s="18"/>
      <c r="C41" s="28" t="s">
        <v>41</v>
      </c>
      <c r="D41" s="26">
        <v>1580000</v>
      </c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8</v>
      </c>
      <c r="B43" s="18" t="s">
        <v>37</v>
      </c>
      <c r="C43" s="26">
        <v>1000000</v>
      </c>
      <c r="D43" s="29">
        <f>SUM(D44:D45)</f>
        <v>1000000</v>
      </c>
      <c r="E43" s="25">
        <f>(D43*100)/C43</f>
        <v>100</v>
      </c>
      <c r="F43" s="23">
        <v>0.35</v>
      </c>
      <c r="G43" s="23">
        <v>0.409</v>
      </c>
      <c r="H43" s="21">
        <f>(G43*100)/F43-100</f>
        <v>16.85714285714286</v>
      </c>
      <c r="I43" s="6">
        <f>FLOOR(G43,0.00001)*D43</f>
        <v>409000.00000000006</v>
      </c>
    </row>
    <row r="44" spans="1:9" ht="13.5">
      <c r="A44" s="5"/>
      <c r="B44" s="18"/>
      <c r="C44" s="28" t="s">
        <v>38</v>
      </c>
      <c r="D44" s="26">
        <v>520000</v>
      </c>
      <c r="E44" s="22"/>
      <c r="F44" s="23"/>
      <c r="G44" s="24"/>
      <c r="H44" s="21"/>
      <c r="I44" s="6"/>
    </row>
    <row r="45" spans="1:9" ht="13.5">
      <c r="A45" s="5"/>
      <c r="B45" s="18"/>
      <c r="C45" s="28" t="s">
        <v>41</v>
      </c>
      <c r="D45" s="26">
        <v>480000</v>
      </c>
      <c r="E45" s="22"/>
      <c r="F45" s="23"/>
      <c r="G45" s="24"/>
      <c r="H45" s="21"/>
      <c r="I45" s="6"/>
    </row>
    <row r="46" spans="1:9" ht="13.5">
      <c r="A46" s="5"/>
      <c r="B46" s="18"/>
      <c r="C46" s="28"/>
      <c r="D46" s="26"/>
      <c r="E46" s="22"/>
      <c r="F46" s="23"/>
      <c r="G46" s="24"/>
      <c r="H46" s="21"/>
      <c r="I46" s="6"/>
    </row>
    <row r="47" spans="1:9" ht="13.5">
      <c r="A47" s="10"/>
      <c r="B47" s="12" t="s">
        <v>14</v>
      </c>
      <c r="C47" s="27">
        <f>SUM(C28:C46)</f>
        <v>5000000</v>
      </c>
      <c r="D47" s="30">
        <f>SUM(D28,D31,D35,D39,D43)</f>
        <v>5000000</v>
      </c>
      <c r="E47" s="19">
        <f>(D47*100)/C47</f>
        <v>100</v>
      </c>
      <c r="F47" s="15"/>
      <c r="G47" s="15"/>
      <c r="H47" s="11"/>
      <c r="I47" s="20">
        <f>SUM(I28:I46)</f>
        <v>1934800</v>
      </c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35" t="s">
        <v>19</v>
      </c>
      <c r="B49" s="36"/>
      <c r="C49" s="36"/>
      <c r="D49" s="36"/>
      <c r="E49" s="36"/>
      <c r="F49" s="36"/>
      <c r="G49" s="36"/>
      <c r="H49" s="36"/>
      <c r="I49" s="37"/>
    </row>
    <row r="50" spans="1:9" ht="13.5">
      <c r="A50" s="8"/>
      <c r="B50" s="8"/>
      <c r="C50" s="8"/>
      <c r="D50" s="8"/>
      <c r="E50" s="8"/>
      <c r="F50" s="8"/>
      <c r="G50" s="8"/>
      <c r="H50" s="8"/>
      <c r="I50" s="9"/>
    </row>
    <row r="51" spans="1:9" ht="13.5">
      <c r="A51" s="5">
        <v>9</v>
      </c>
      <c r="B51" s="18" t="s">
        <v>39</v>
      </c>
      <c r="C51" s="26">
        <v>375000</v>
      </c>
      <c r="D51" s="29">
        <f>SUM(D52:D53)</f>
        <v>223500</v>
      </c>
      <c r="E51" s="25">
        <f>(D51*100)/C51</f>
        <v>59.6</v>
      </c>
      <c r="F51" s="23">
        <v>0.3</v>
      </c>
      <c r="G51" s="23">
        <v>0.333</v>
      </c>
      <c r="H51" s="21">
        <f>(G51*100)/F51-100</f>
        <v>11.000000000000014</v>
      </c>
      <c r="I51" s="6">
        <f>FLOOR(G51,0.00001)*D51</f>
        <v>74425.5</v>
      </c>
    </row>
    <row r="52" spans="1:9" ht="13.5">
      <c r="A52" s="5"/>
      <c r="B52" s="18"/>
      <c r="C52" s="28" t="s">
        <v>42</v>
      </c>
      <c r="D52" s="26">
        <v>112500</v>
      </c>
      <c r="E52" s="22"/>
      <c r="F52" s="23"/>
      <c r="G52" s="24"/>
      <c r="H52" s="21"/>
      <c r="I52" s="6"/>
    </row>
    <row r="53" spans="1:9" ht="13.5">
      <c r="A53" s="5"/>
      <c r="B53" s="18"/>
      <c r="C53" s="28" t="s">
        <v>21</v>
      </c>
      <c r="D53" s="26">
        <v>111000</v>
      </c>
      <c r="E53" s="22"/>
      <c r="F53" s="23"/>
      <c r="G53" s="24"/>
      <c r="H53" s="21"/>
      <c r="I53" s="6"/>
    </row>
    <row r="54" spans="1:9" ht="13.5">
      <c r="A54" s="5"/>
      <c r="B54" s="18"/>
      <c r="C54" s="28"/>
      <c r="D54" s="26"/>
      <c r="E54" s="22"/>
      <c r="F54" s="23"/>
      <c r="G54" s="24"/>
      <c r="H54" s="21"/>
      <c r="I54" s="6"/>
    </row>
    <row r="55" spans="1:9" ht="13.5">
      <c r="A55" s="5">
        <v>10</v>
      </c>
      <c r="B55" s="18" t="s">
        <v>40</v>
      </c>
      <c r="C55" s="26">
        <v>5137515</v>
      </c>
      <c r="D55" s="29">
        <f>SUM(D56:D56)</f>
        <v>600000</v>
      </c>
      <c r="E55" s="25">
        <f>(D55*100)/C55</f>
        <v>11.678798018107976</v>
      </c>
      <c r="F55" s="23">
        <v>0.3</v>
      </c>
      <c r="G55" s="23">
        <v>0.3</v>
      </c>
      <c r="H55" s="21">
        <f>(G55*100)/F55-100</f>
        <v>0</v>
      </c>
      <c r="I55" s="6">
        <f>FLOOR(G55,0.00001)*D55</f>
        <v>180000.00000000003</v>
      </c>
    </row>
    <row r="56" spans="1:9" ht="13.5">
      <c r="A56" s="5"/>
      <c r="B56" s="18"/>
      <c r="C56" s="28" t="s">
        <v>26</v>
      </c>
      <c r="D56" s="26">
        <v>600000</v>
      </c>
      <c r="E56" s="22"/>
      <c r="F56" s="23"/>
      <c r="G56" s="24"/>
      <c r="H56" s="21"/>
      <c r="I56" s="6"/>
    </row>
    <row r="57" spans="1:9" ht="13.5">
      <c r="A57" s="5"/>
      <c r="B57" s="18"/>
      <c r="C57" s="28"/>
      <c r="D57" s="26"/>
      <c r="E57" s="22"/>
      <c r="F57" s="23"/>
      <c r="G57" s="24"/>
      <c r="H57" s="21"/>
      <c r="I57" s="6"/>
    </row>
    <row r="58" spans="1:9" ht="13.5">
      <c r="A58" s="5">
        <v>11</v>
      </c>
      <c r="B58" s="18" t="s">
        <v>25</v>
      </c>
      <c r="C58" s="26">
        <v>15922214</v>
      </c>
      <c r="D58" s="29">
        <f>SUM(D59:D63)</f>
        <v>15922214</v>
      </c>
      <c r="E58" s="25">
        <f>(D58*100)/C58</f>
        <v>100</v>
      </c>
      <c r="F58" s="23">
        <v>0.3</v>
      </c>
      <c r="G58" s="23">
        <v>0.3</v>
      </c>
      <c r="H58" s="21">
        <f>(G58*100)/F58-100</f>
        <v>0</v>
      </c>
      <c r="I58" s="6">
        <f>FLOOR(G58,0.00001)*D58</f>
        <v>4776664.200000001</v>
      </c>
    </row>
    <row r="59" spans="1:9" ht="13.5">
      <c r="A59" s="5"/>
      <c r="B59" s="18"/>
      <c r="C59" s="28" t="s">
        <v>20</v>
      </c>
      <c r="D59" s="26">
        <v>4657000</v>
      </c>
      <c r="E59" s="22"/>
      <c r="F59" s="23"/>
      <c r="G59" s="24"/>
      <c r="H59" s="21"/>
      <c r="I59" s="6"/>
    </row>
    <row r="60" spans="1:9" ht="13.5">
      <c r="A60" s="5"/>
      <c r="B60" s="18"/>
      <c r="C60" s="28" t="s">
        <v>43</v>
      </c>
      <c r="D60" s="26">
        <v>2106214</v>
      </c>
      <c r="E60" s="22"/>
      <c r="F60" s="23"/>
      <c r="G60" s="24"/>
      <c r="H60" s="21"/>
      <c r="I60" s="6"/>
    </row>
    <row r="61" spans="1:9" ht="13.5">
      <c r="A61" s="5"/>
      <c r="B61" s="18"/>
      <c r="C61" s="28" t="s">
        <v>42</v>
      </c>
      <c r="D61" s="26">
        <v>1359000</v>
      </c>
      <c r="E61" s="22"/>
      <c r="F61" s="23"/>
      <c r="G61" s="24"/>
      <c r="H61" s="21"/>
      <c r="I61" s="6"/>
    </row>
    <row r="62" spans="1:9" ht="13.5">
      <c r="A62" s="5"/>
      <c r="B62" s="18"/>
      <c r="C62" s="28" t="s">
        <v>44</v>
      </c>
      <c r="D62" s="26">
        <v>7500000</v>
      </c>
      <c r="E62" s="22"/>
      <c r="F62" s="23"/>
      <c r="G62" s="24"/>
      <c r="H62" s="21"/>
      <c r="I62" s="6"/>
    </row>
    <row r="63" spans="1:9" ht="13.5">
      <c r="A63" s="5"/>
      <c r="B63" s="18"/>
      <c r="C63" s="28" t="s">
        <v>22</v>
      </c>
      <c r="D63" s="26">
        <v>300000</v>
      </c>
      <c r="E63" s="22"/>
      <c r="F63" s="23"/>
      <c r="G63" s="24"/>
      <c r="H63" s="21"/>
      <c r="I63" s="6"/>
    </row>
    <row r="64" spans="1:9" ht="13.5">
      <c r="A64" s="5"/>
      <c r="B64" s="18"/>
      <c r="C64" s="28"/>
      <c r="D64" s="26"/>
      <c r="E64" s="22"/>
      <c r="F64" s="23"/>
      <c r="G64" s="24"/>
      <c r="H64" s="21"/>
      <c r="I64" s="6"/>
    </row>
    <row r="65" spans="1:9" ht="13.5">
      <c r="A65" s="10"/>
      <c r="B65" s="12" t="s">
        <v>14</v>
      </c>
      <c r="C65" s="27">
        <f>SUM(C51:C64)</f>
        <v>21434729</v>
      </c>
      <c r="D65" s="30">
        <f>SUM(D51,D55,D58)</f>
        <v>16745714</v>
      </c>
      <c r="E65" s="19">
        <f>(D65*100)/C65</f>
        <v>78.12421607942886</v>
      </c>
      <c r="F65" s="15"/>
      <c r="G65" s="15"/>
      <c r="H65" s="11"/>
      <c r="I65" s="20">
        <f>SUM(I51:I64)</f>
        <v>5031089.700000001</v>
      </c>
    </row>
    <row r="66" spans="1:9" ht="13.5">
      <c r="A66" s="5"/>
      <c r="B66" s="18"/>
      <c r="C66" s="28"/>
      <c r="D66" s="26"/>
      <c r="E66" s="22"/>
      <c r="F66" s="23"/>
      <c r="G66" s="24"/>
      <c r="H66" s="21"/>
      <c r="I66" s="6"/>
    </row>
    <row r="67" spans="1:9" ht="13.5">
      <c r="A67" s="13"/>
      <c r="B67" s="12" t="s">
        <v>12</v>
      </c>
      <c r="C67" s="27">
        <f>SUM(C14,C24,C47,C65)</f>
        <v>53297283</v>
      </c>
      <c r="D67" s="27">
        <f>SUM(D14,D24,D47,D65)</f>
        <v>22426714</v>
      </c>
      <c r="E67" s="19">
        <f>(D67*100)/C67</f>
        <v>42.078531470356566</v>
      </c>
      <c r="F67" s="14"/>
      <c r="G67" s="14"/>
      <c r="H67" s="14"/>
      <c r="I67" s="31">
        <f>SUM(I14,I24,I47,I65)</f>
        <v>7206555.1000000015</v>
      </c>
    </row>
  </sheetData>
  <sheetProtection/>
  <mergeCells count="5">
    <mergeCell ref="A2:I2"/>
    <mergeCell ref="A16:I16"/>
    <mergeCell ref="A26:I26"/>
    <mergeCell ref="A8:I8"/>
    <mergeCell ref="A49:I49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2012-02-15T13:22:32Z</cp:lastPrinted>
  <dcterms:created xsi:type="dcterms:W3CDTF">2005-05-09T20:19:33Z</dcterms:created>
  <dcterms:modified xsi:type="dcterms:W3CDTF">2012-02-15T16:14:03Z</dcterms:modified>
  <cp:category/>
  <cp:version/>
  <cp:contentType/>
  <cp:contentStatus/>
</cp:coreProperties>
</file>