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0 FEIJÃO VENDA 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<sst xmlns="http://schemas.openxmlformats.org/spreadsheetml/2006/main" count="123" uniqueCount="54">
  <si>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</si>
  <si>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</si>
  <si>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</si>
  <si>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</si>
  <si>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</si>
  <si>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</si>
  <si>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</si>
  <si>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</si>
  <si>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</si>
  <si>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</si>
  <si>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</si>
  <si>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</si>
  <si>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</si>
  <si>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</si>
  <si>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</si>
  <si>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</si>
  <si>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</si>
  <si>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</si>
  <si>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</si>
  <si>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</si>
  <si>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Maracaju</t>
  </si>
  <si>
    <t>Prudentopolis</t>
  </si>
  <si>
    <t>BBSB</t>
  </si>
  <si>
    <t>BBM PR</t>
  </si>
  <si>
    <t xml:space="preserve">        AVISO DE VENDA DE FEIJÃO PRETO – Nº 010/12 - 17/01/2012</t>
  </si>
  <si>
    <t>GO</t>
  </si>
  <si>
    <t>MS</t>
  </si>
  <si>
    <t>PR</t>
  </si>
  <si>
    <t>RS</t>
  </si>
  <si>
    <t>SC</t>
  </si>
  <si>
    <t>SP</t>
  </si>
  <si>
    <t>BBC</t>
  </si>
  <si>
    <t>BMCG</t>
  </si>
  <si>
    <t>BBM MS</t>
  </si>
  <si>
    <t>BMCS</t>
  </si>
  <si>
    <t>BCMR</t>
  </si>
  <si>
    <t xml:space="preserve">BBC </t>
  </si>
  <si>
    <t>BCSP</t>
  </si>
  <si>
    <t>BCMM</t>
  </si>
  <si>
    <t>FORMOSA</t>
  </si>
  <si>
    <t>PALMEIRAS DE GOIAS</t>
  </si>
  <si>
    <t>Parauna</t>
  </si>
  <si>
    <t>Pontalina</t>
  </si>
  <si>
    <t>Rio Verde</t>
  </si>
  <si>
    <t>Santa Helena de Goias</t>
  </si>
  <si>
    <t>Ibiraiaras</t>
  </si>
  <si>
    <t>Xanxere</t>
  </si>
  <si>
    <t>Avare</t>
  </si>
  <si>
    <t>Bauru</t>
  </si>
  <si>
    <t>Bernardinho de Campo</t>
  </si>
  <si>
    <t>Botucatu</t>
  </si>
  <si>
    <t>Campão Bonito</t>
  </si>
  <si>
    <t>Garea</t>
  </si>
  <si>
    <t>Itarare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</si>
</sst>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4" fontId="1" fillId="0" borderId="0" xfId="53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I150" sqref="I150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57421875" style="0" customWidth="1"/>
    <col min="9" max="9" width="18.7109375" style="0" customWidth="1"/>
  </cols>
  <sheetData>
    <row r="1" ht="72.75" customHeight="1"/>
    <row r="2" spans="1:9" ht="38.25" customHeight="1">
      <c r="A2" s="43" t="s">
        <v>24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40" t="s">
        <v>25</v>
      </c>
      <c r="B8" s="41"/>
      <c r="C8" s="41"/>
      <c r="D8" s="41"/>
      <c r="E8" s="41"/>
      <c r="F8" s="41"/>
      <c r="G8" s="41"/>
      <c r="H8" s="41"/>
      <c r="I8" s="42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39</v>
      </c>
      <c r="C10" s="26">
        <v>105175</v>
      </c>
      <c r="D10" s="29">
        <f>SUM(D11:D12)</f>
        <v>105175</v>
      </c>
      <c r="E10" s="25">
        <f>(D10*100)/C10</f>
        <v>100</v>
      </c>
      <c r="F10" s="23">
        <v>0.672</v>
      </c>
      <c r="G10" s="23">
        <v>0.81</v>
      </c>
      <c r="H10" s="21">
        <f>(G10*100)/F10-100</f>
        <v>20.535714285714278</v>
      </c>
      <c r="I10" s="6">
        <f>FLOOR(G10,0.00001)*D10</f>
        <v>85191.75</v>
      </c>
    </row>
    <row r="11" spans="1:9" ht="13.5">
      <c r="A11" s="5"/>
      <c r="B11" s="18"/>
      <c r="C11" s="28" t="s">
        <v>31</v>
      </c>
      <c r="D11" s="26">
        <v>55175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32</v>
      </c>
      <c r="D12" s="26">
        <v>50000</v>
      </c>
      <c r="E12" s="22"/>
      <c r="F12" s="23"/>
      <c r="G12" s="24"/>
      <c r="H12" s="21"/>
      <c r="I12" s="6"/>
    </row>
    <row r="13" spans="1:9" ht="13.5">
      <c r="A13" s="8"/>
      <c r="B13" s="8"/>
      <c r="C13" s="8"/>
      <c r="D13" s="8"/>
      <c r="E13" s="8"/>
      <c r="F13" s="8"/>
      <c r="G13" s="8"/>
      <c r="H13" s="8"/>
      <c r="I13" s="9"/>
    </row>
    <row r="14" spans="1:9" ht="13.5">
      <c r="A14" s="5">
        <v>2</v>
      </c>
      <c r="B14" s="18" t="s">
        <v>40</v>
      </c>
      <c r="C14" s="26">
        <v>695336</v>
      </c>
      <c r="D14" s="29">
        <f>SUM(D15:D15)</f>
        <v>0</v>
      </c>
      <c r="E14" s="25">
        <f>(D14*100)/C14</f>
        <v>0</v>
      </c>
      <c r="F14" s="23">
        <v>0.672</v>
      </c>
      <c r="G14" s="21">
        <v>0</v>
      </c>
      <c r="H14" s="21">
        <v>0</v>
      </c>
      <c r="I14" s="6">
        <f>FLOOR(G14,0.00001)*D14</f>
        <v>0</v>
      </c>
    </row>
    <row r="15" spans="1:9" ht="13.5">
      <c r="A15" s="32"/>
      <c r="B15" s="18"/>
      <c r="C15" s="28" t="s">
        <v>19</v>
      </c>
      <c r="D15" s="26"/>
      <c r="E15" s="28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40</v>
      </c>
      <c r="C17" s="26">
        <v>5316</v>
      </c>
      <c r="D17" s="29">
        <f>SUM(D18:D18)</f>
        <v>0</v>
      </c>
      <c r="E17" s="25">
        <f>(D17*100)/C17</f>
        <v>0</v>
      </c>
      <c r="F17" s="23">
        <v>0.672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19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33"/>
      <c r="D19" s="26"/>
      <c r="E19" s="22"/>
      <c r="F19" s="23"/>
      <c r="G19" s="24"/>
      <c r="H19" s="21"/>
      <c r="I19" s="6"/>
    </row>
    <row r="20" spans="1:9" ht="13.5">
      <c r="A20" s="5">
        <v>4</v>
      </c>
      <c r="B20" s="18" t="s">
        <v>40</v>
      </c>
      <c r="C20" s="26">
        <v>60107</v>
      </c>
      <c r="D20" s="29">
        <f>SUM(D21:D21)</f>
        <v>0</v>
      </c>
      <c r="E20" s="25">
        <f>(D20*100)/C20</f>
        <v>0</v>
      </c>
      <c r="F20" s="23">
        <v>0.672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19</v>
      </c>
      <c r="D21" s="26"/>
      <c r="E21" s="25"/>
      <c r="F21" s="23"/>
      <c r="G21" s="21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41</v>
      </c>
      <c r="C23" s="26">
        <v>119195</v>
      </c>
      <c r="D23" s="29">
        <f>SUM(D24:D24)</f>
        <v>0</v>
      </c>
      <c r="E23" s="25">
        <f>(D23*100)/C23</f>
        <v>0</v>
      </c>
      <c r="F23" s="23">
        <v>0.672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19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6</v>
      </c>
      <c r="B26" s="18" t="s">
        <v>41</v>
      </c>
      <c r="C26" s="26">
        <v>1585</v>
      </c>
      <c r="D26" s="29">
        <f>SUM(D27:D27)</f>
        <v>0</v>
      </c>
      <c r="E26" s="25">
        <f>(D26*100)/C26</f>
        <v>0</v>
      </c>
      <c r="F26" s="23">
        <v>0.576</v>
      </c>
      <c r="G26" s="21">
        <v>0</v>
      </c>
      <c r="H26" s="21">
        <v>0</v>
      </c>
      <c r="I26" s="6">
        <f>FLOOR(G26,0.00001)*D26</f>
        <v>0</v>
      </c>
    </row>
    <row r="27" spans="1:9" ht="13.5">
      <c r="A27" s="5"/>
      <c r="B27" s="18"/>
      <c r="C27" s="28" t="s">
        <v>19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7</v>
      </c>
      <c r="B29" s="18" t="s">
        <v>42</v>
      </c>
      <c r="C29" s="26">
        <v>155938</v>
      </c>
      <c r="D29" s="29">
        <f>SUM(D30:D31)</f>
        <v>0</v>
      </c>
      <c r="E29" s="25">
        <f>(D29*100)/C29</f>
        <v>0</v>
      </c>
      <c r="F29" s="23">
        <v>0.672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19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8</v>
      </c>
      <c r="B32" s="18" t="s">
        <v>43</v>
      </c>
      <c r="C32" s="26">
        <v>786252</v>
      </c>
      <c r="D32" s="29">
        <f>SUM(D33:D34)</f>
        <v>332000</v>
      </c>
      <c r="E32" s="25">
        <f>(D32*100)/C32</f>
        <v>42.22564775669887</v>
      </c>
      <c r="F32" s="23">
        <v>0.672</v>
      </c>
      <c r="G32" s="23">
        <v>0.672</v>
      </c>
      <c r="H32" s="21">
        <f>(G32*100)/F32-100</f>
        <v>0</v>
      </c>
      <c r="I32" s="6">
        <f>FLOOR(G32,0.00001)*D32</f>
        <v>223104</v>
      </c>
    </row>
    <row r="33" spans="1:9" ht="13.5">
      <c r="A33" s="5"/>
      <c r="B33" s="18"/>
      <c r="C33" s="28" t="s">
        <v>31</v>
      </c>
      <c r="D33" s="26">
        <v>152000</v>
      </c>
      <c r="E33" s="22"/>
      <c r="F33" s="23"/>
      <c r="G33" s="21"/>
      <c r="H33" s="21"/>
      <c r="I33" s="6"/>
    </row>
    <row r="34" spans="1:9" ht="13.5">
      <c r="A34" s="5"/>
      <c r="B34" s="18"/>
      <c r="C34" s="28" t="s">
        <v>33</v>
      </c>
      <c r="D34" s="26">
        <v>180000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9</v>
      </c>
      <c r="B36" s="18" t="s">
        <v>43</v>
      </c>
      <c r="C36" s="26">
        <v>75102</v>
      </c>
      <c r="D36" s="29">
        <f>SUM(D37:D37)</f>
        <v>37000</v>
      </c>
      <c r="E36" s="25">
        <f>(D36*100)/C36</f>
        <v>49.26633112300605</v>
      </c>
      <c r="F36" s="23">
        <v>0.672</v>
      </c>
      <c r="G36" s="23">
        <v>0.672</v>
      </c>
      <c r="H36" s="21">
        <f>(G36*100)/F36-100</f>
        <v>0</v>
      </c>
      <c r="I36" s="6">
        <f>FLOOR(G36,0.00001)*D36</f>
        <v>24864</v>
      </c>
    </row>
    <row r="37" spans="1:9" ht="13.5">
      <c r="A37" s="5"/>
      <c r="B37" s="18"/>
      <c r="C37" s="28" t="s">
        <v>31</v>
      </c>
      <c r="D37" s="26">
        <v>37000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10</v>
      </c>
      <c r="B39" s="18" t="s">
        <v>43</v>
      </c>
      <c r="C39" s="26">
        <v>29000</v>
      </c>
      <c r="D39" s="29">
        <f>SUM(D40:D40)</f>
        <v>29000</v>
      </c>
      <c r="E39" s="25">
        <f>(D39*100)/C39</f>
        <v>100</v>
      </c>
      <c r="F39" s="23">
        <v>0.576</v>
      </c>
      <c r="G39" s="23">
        <v>0.576</v>
      </c>
      <c r="H39" s="21">
        <f>(G39*100)/F39-100</f>
        <v>0</v>
      </c>
      <c r="I39" s="6">
        <f>FLOOR(G39,0.00001)*D39</f>
        <v>16704.000000000004</v>
      </c>
    </row>
    <row r="40" spans="1:9" ht="13.5">
      <c r="A40" s="5"/>
      <c r="B40" s="18"/>
      <c r="C40" s="28" t="s">
        <v>31</v>
      </c>
      <c r="D40" s="26">
        <v>29000</v>
      </c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11</v>
      </c>
      <c r="B42" s="18" t="s">
        <v>44</v>
      </c>
      <c r="C42" s="26">
        <v>45000</v>
      </c>
      <c r="D42" s="29">
        <f>SUM(D46:D47)</f>
        <v>0</v>
      </c>
      <c r="E42" s="25">
        <f>(D42*100)/C42</f>
        <v>0</v>
      </c>
      <c r="F42" s="23">
        <v>0.672</v>
      </c>
      <c r="G42" s="21">
        <v>0</v>
      </c>
      <c r="H42" s="21">
        <v>0</v>
      </c>
      <c r="I42" s="6">
        <f>FLOOR(G42,0.00001)*D42</f>
        <v>0</v>
      </c>
    </row>
    <row r="43" spans="1:9" ht="13.5">
      <c r="A43" s="5"/>
      <c r="B43" s="18"/>
      <c r="C43" s="28" t="s">
        <v>19</v>
      </c>
      <c r="D43" s="29"/>
      <c r="E43" s="25"/>
      <c r="F43" s="23"/>
      <c r="G43" s="23"/>
      <c r="H43" s="21"/>
      <c r="I43" s="6"/>
    </row>
    <row r="44" spans="1:9" ht="13.5">
      <c r="A44" s="5"/>
      <c r="B44" s="18"/>
      <c r="C44" s="26"/>
      <c r="D44" s="29"/>
      <c r="E44" s="25"/>
      <c r="F44" s="23"/>
      <c r="G44" s="23"/>
      <c r="H44" s="21"/>
      <c r="I44" s="6"/>
    </row>
    <row r="45" spans="1:9" ht="13.5">
      <c r="A45" s="35"/>
      <c r="B45" s="12" t="s">
        <v>14</v>
      </c>
      <c r="C45" s="27">
        <f>SUM(C10:C43)</f>
        <v>2078006</v>
      </c>
      <c r="D45" s="30">
        <f>SUM(D10,D14,D17,D20,D23,D26,D29,D32,D36,D39,D42)</f>
        <v>503175</v>
      </c>
      <c r="E45" s="36">
        <f>(D45*100)/C45</f>
        <v>24.21431891919465</v>
      </c>
      <c r="F45" s="37"/>
      <c r="G45" s="37"/>
      <c r="H45" s="38"/>
      <c r="I45" s="39">
        <f>SUM(I10:I43)</f>
        <v>349863.75</v>
      </c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40" t="s">
        <v>26</v>
      </c>
      <c r="B47" s="41"/>
      <c r="C47" s="41"/>
      <c r="D47" s="41"/>
      <c r="E47" s="41"/>
      <c r="F47" s="41"/>
      <c r="G47" s="41"/>
      <c r="H47" s="41"/>
      <c r="I47" s="42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12</v>
      </c>
      <c r="B49" s="18" t="s">
        <v>20</v>
      </c>
      <c r="C49" s="26">
        <v>89881</v>
      </c>
      <c r="D49" s="29">
        <f>SUM(D50:D50)</f>
        <v>89881</v>
      </c>
      <c r="E49" s="25">
        <f>(D49*100)/C49</f>
        <v>100</v>
      </c>
      <c r="F49" s="23">
        <v>0.672</v>
      </c>
      <c r="G49" s="23">
        <v>0.9</v>
      </c>
      <c r="H49" s="21">
        <f>(G49*100)/F49-100</f>
        <v>33.928571428571416</v>
      </c>
      <c r="I49" s="6">
        <f>FLOOR(G49,0.00001)*D49</f>
        <v>80892.90000000001</v>
      </c>
    </row>
    <row r="50" spans="1:9" ht="13.5">
      <c r="A50" s="5"/>
      <c r="B50" s="18"/>
      <c r="C50" s="28" t="s">
        <v>23</v>
      </c>
      <c r="D50" s="26">
        <v>89881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13</v>
      </c>
      <c r="B52" s="18" t="s">
        <v>20</v>
      </c>
      <c r="C52" s="26">
        <v>434210</v>
      </c>
      <c r="D52" s="29">
        <f>SUM(D53)</f>
        <v>40000</v>
      </c>
      <c r="E52" s="25">
        <f>(D52*100)/C52</f>
        <v>9.212132378342277</v>
      </c>
      <c r="F52" s="23">
        <v>0.576</v>
      </c>
      <c r="G52" s="23">
        <v>0.576</v>
      </c>
      <c r="H52" s="21">
        <f>(G52*100)/F52-100</f>
        <v>0</v>
      </c>
      <c r="I52" s="6">
        <f>FLOOR(G52,0.00001)*D52</f>
        <v>23040.000000000004</v>
      </c>
    </row>
    <row r="53" spans="1:9" ht="13.5">
      <c r="A53" s="5"/>
      <c r="B53" s="18"/>
      <c r="C53" s="28" t="s">
        <v>23</v>
      </c>
      <c r="D53" s="29">
        <v>40000</v>
      </c>
      <c r="E53" s="25"/>
      <c r="F53" s="23"/>
      <c r="G53" s="23"/>
      <c r="H53" s="21"/>
      <c r="I53" s="6"/>
    </row>
    <row r="54" spans="1:9" ht="13.5">
      <c r="A54" s="5"/>
      <c r="B54" s="18"/>
      <c r="C54" s="28"/>
      <c r="D54" s="29"/>
      <c r="E54" s="25"/>
      <c r="F54" s="23"/>
      <c r="G54" s="23"/>
      <c r="H54" s="21"/>
      <c r="I54" s="6"/>
    </row>
    <row r="55" spans="1:9" ht="13.5">
      <c r="A55" s="35"/>
      <c r="B55" s="12" t="s">
        <v>14</v>
      </c>
      <c r="C55" s="27">
        <f>SUM(C49:C53)</f>
        <v>524091</v>
      </c>
      <c r="D55" s="30">
        <f>SUM(D49,D52)</f>
        <v>129881</v>
      </c>
      <c r="E55" s="36">
        <f>(D55*100)/C55</f>
        <v>24.782146611943347</v>
      </c>
      <c r="F55" s="37"/>
      <c r="G55" s="37"/>
      <c r="H55" s="38"/>
      <c r="I55" s="39">
        <f>SUM(I49:I53)</f>
        <v>103932.90000000001</v>
      </c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40" t="s">
        <v>27</v>
      </c>
      <c r="B57" s="41"/>
      <c r="C57" s="41"/>
      <c r="D57" s="41"/>
      <c r="E57" s="41"/>
      <c r="F57" s="41"/>
      <c r="G57" s="41"/>
      <c r="H57" s="41"/>
      <c r="I57" s="42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14</v>
      </c>
      <c r="B59" s="18" t="s">
        <v>21</v>
      </c>
      <c r="C59" s="26">
        <v>229825.6</v>
      </c>
      <c r="D59" s="29">
        <f>SUM(D60:D62)</f>
        <v>229825.6</v>
      </c>
      <c r="E59" s="25">
        <f>(D59*100)/C59</f>
        <v>100</v>
      </c>
      <c r="F59" s="23">
        <v>0.576</v>
      </c>
      <c r="G59" s="23">
        <v>0.578</v>
      </c>
      <c r="H59" s="21">
        <f>(G59*100)/F59-100</f>
        <v>0.34722222222222854</v>
      </c>
      <c r="I59" s="6">
        <f>FLOOR(G59,0.00001)*D59</f>
        <v>132839.1968</v>
      </c>
    </row>
    <row r="60" spans="1:9" ht="13.5">
      <c r="A60" s="5"/>
      <c r="B60" s="18"/>
      <c r="C60" s="28" t="s">
        <v>34</v>
      </c>
      <c r="D60" s="29">
        <v>10000</v>
      </c>
      <c r="E60" s="25"/>
      <c r="F60" s="23"/>
      <c r="G60" s="23"/>
      <c r="H60" s="21"/>
      <c r="I60" s="6"/>
    </row>
    <row r="61" spans="1:9" ht="13.5">
      <c r="A61" s="5"/>
      <c r="B61" s="18"/>
      <c r="C61" s="28" t="s">
        <v>31</v>
      </c>
      <c r="D61" s="29">
        <v>120000</v>
      </c>
      <c r="E61" s="25"/>
      <c r="F61" s="23"/>
      <c r="G61" s="23"/>
      <c r="H61" s="21"/>
      <c r="I61" s="6"/>
    </row>
    <row r="62" spans="1:9" ht="13.5">
      <c r="A62" s="5"/>
      <c r="B62" s="18"/>
      <c r="C62" s="28" t="s">
        <v>23</v>
      </c>
      <c r="D62" s="26">
        <v>99825.6</v>
      </c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15</v>
      </c>
      <c r="B64" s="18" t="s">
        <v>21</v>
      </c>
      <c r="C64" s="26">
        <v>1080959.4</v>
      </c>
      <c r="D64" s="29">
        <f>SUM(D65:D68)</f>
        <v>505000</v>
      </c>
      <c r="E64" s="25">
        <f>(D64*100)/C64</f>
        <v>46.717758317287405</v>
      </c>
      <c r="F64" s="23">
        <v>0.672</v>
      </c>
      <c r="G64" s="23">
        <v>0.672</v>
      </c>
      <c r="H64" s="21">
        <f>(G64*100)/F64-100</f>
        <v>0</v>
      </c>
      <c r="I64" s="6">
        <f>FLOOR(G64,0.00001)*D64</f>
        <v>339360</v>
      </c>
    </row>
    <row r="65" spans="1:9" ht="13.5">
      <c r="A65" s="5"/>
      <c r="B65" s="18"/>
      <c r="C65" s="28" t="s">
        <v>34</v>
      </c>
      <c r="D65" s="29">
        <v>15000</v>
      </c>
      <c r="E65" s="25"/>
      <c r="F65" s="23"/>
      <c r="G65" s="21"/>
      <c r="H65" s="21"/>
      <c r="I65" s="6"/>
    </row>
    <row r="66" spans="1:9" ht="13.5">
      <c r="A66" s="5"/>
      <c r="B66" s="18"/>
      <c r="C66" s="28" t="s">
        <v>35</v>
      </c>
      <c r="D66" s="29">
        <v>60000</v>
      </c>
      <c r="E66" s="25"/>
      <c r="F66" s="23"/>
      <c r="G66" s="21"/>
      <c r="H66" s="21"/>
      <c r="I66" s="6"/>
    </row>
    <row r="67" spans="1:9" ht="13.5">
      <c r="A67" s="5"/>
      <c r="B67" s="18"/>
      <c r="C67" s="28" t="s">
        <v>31</v>
      </c>
      <c r="D67" s="29">
        <v>120000</v>
      </c>
      <c r="E67" s="25"/>
      <c r="F67" s="23"/>
      <c r="G67" s="21"/>
      <c r="H67" s="21"/>
      <c r="I67" s="6"/>
    </row>
    <row r="68" spans="1:9" ht="13.5">
      <c r="A68" s="5"/>
      <c r="B68" s="18"/>
      <c r="C68" s="28" t="s">
        <v>23</v>
      </c>
      <c r="D68" s="26">
        <v>310000</v>
      </c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16</v>
      </c>
      <c r="B70" s="18" t="s">
        <v>21</v>
      </c>
      <c r="C70" s="26">
        <v>497541.8</v>
      </c>
      <c r="D70" s="29">
        <f>SUM(D71:D72)</f>
        <v>497541.76</v>
      </c>
      <c r="E70" s="25">
        <f>(D70*100)/C70</f>
        <v>99.99999196047447</v>
      </c>
      <c r="F70" s="23">
        <v>0.576</v>
      </c>
      <c r="G70" s="23">
        <v>0.58</v>
      </c>
      <c r="H70" s="21">
        <f>(G70*100)/F70-100</f>
        <v>0.6944444444444429</v>
      </c>
      <c r="I70" s="6">
        <f>FLOOR(G70,0.00001)*D70</f>
        <v>288574.22080000007</v>
      </c>
    </row>
    <row r="71" spans="1:9" ht="13.5">
      <c r="A71" s="5"/>
      <c r="B71" s="18"/>
      <c r="C71" s="28" t="s">
        <v>36</v>
      </c>
      <c r="D71" s="26">
        <v>120000</v>
      </c>
      <c r="E71" s="22"/>
      <c r="F71" s="23"/>
      <c r="G71" s="24"/>
      <c r="H71" s="21"/>
      <c r="I71" s="6"/>
    </row>
    <row r="72" spans="1:9" ht="13.5">
      <c r="A72" s="5"/>
      <c r="B72" s="18"/>
      <c r="C72" s="28" t="s">
        <v>23</v>
      </c>
      <c r="D72" s="26">
        <v>377541.76</v>
      </c>
      <c r="E72" s="22"/>
      <c r="F72" s="23"/>
      <c r="G72" s="24"/>
      <c r="H72" s="21"/>
      <c r="I72" s="6"/>
    </row>
    <row r="73" spans="1:9" ht="13.5">
      <c r="A73" s="5"/>
      <c r="B73" s="18"/>
      <c r="C73" s="28"/>
      <c r="D73" s="26"/>
      <c r="E73" s="22"/>
      <c r="F73" s="23"/>
      <c r="G73" s="24"/>
      <c r="H73" s="21"/>
      <c r="I73" s="6"/>
    </row>
    <row r="74" spans="1:9" ht="13.5">
      <c r="A74" s="5">
        <v>17</v>
      </c>
      <c r="B74" s="18" t="s">
        <v>21</v>
      </c>
      <c r="C74" s="26">
        <v>325032.8</v>
      </c>
      <c r="D74" s="29">
        <f>SUM(D75:D77)</f>
        <v>276000</v>
      </c>
      <c r="E74" s="25">
        <f>(D74*100)/C74</f>
        <v>84.91450708974602</v>
      </c>
      <c r="F74" s="23">
        <v>0.672</v>
      </c>
      <c r="G74" s="23">
        <v>0.672</v>
      </c>
      <c r="H74" s="21">
        <f>(G74*100)/F74-100</f>
        <v>0</v>
      </c>
      <c r="I74" s="6">
        <f>FLOOR(G74,0.00001)*D74</f>
        <v>185472</v>
      </c>
    </row>
    <row r="75" spans="1:9" ht="13.5">
      <c r="A75" s="5"/>
      <c r="B75" s="18"/>
      <c r="C75" s="28" t="s">
        <v>35</v>
      </c>
      <c r="D75" s="29">
        <v>30000</v>
      </c>
      <c r="E75" s="25"/>
      <c r="F75" s="23"/>
      <c r="G75" s="23"/>
      <c r="H75" s="21"/>
      <c r="I75" s="6"/>
    </row>
    <row r="76" spans="1:9" ht="13.5">
      <c r="A76" s="5"/>
      <c r="B76" s="18"/>
      <c r="C76" s="28" t="s">
        <v>31</v>
      </c>
      <c r="D76" s="29">
        <v>120000</v>
      </c>
      <c r="E76" s="25"/>
      <c r="F76" s="23"/>
      <c r="G76" s="23"/>
      <c r="H76" s="21"/>
      <c r="I76" s="6"/>
    </row>
    <row r="77" spans="1:9" ht="13.5">
      <c r="A77" s="5"/>
      <c r="B77" s="18"/>
      <c r="C77" s="28" t="s">
        <v>23</v>
      </c>
      <c r="D77" s="26">
        <v>126000</v>
      </c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18</v>
      </c>
      <c r="B79" s="18" t="s">
        <v>21</v>
      </c>
      <c r="C79" s="26">
        <v>263688.2</v>
      </c>
      <c r="D79" s="29">
        <f>SUM(D80:D82)</f>
        <v>263000</v>
      </c>
      <c r="E79" s="25">
        <f>(D79*100)/C79</f>
        <v>99.73900993673588</v>
      </c>
      <c r="F79" s="23">
        <v>0.576</v>
      </c>
      <c r="G79" s="23">
        <v>0.5765</v>
      </c>
      <c r="H79" s="21">
        <f>(G79*100)/F79-100</f>
        <v>0.08680555555555713</v>
      </c>
      <c r="I79" s="6">
        <f>FLOOR(G79,0.00001)*D79</f>
        <v>151619.5</v>
      </c>
    </row>
    <row r="80" spans="1:9" ht="13.5">
      <c r="A80" s="5"/>
      <c r="B80" s="18"/>
      <c r="C80" s="28" t="s">
        <v>35</v>
      </c>
      <c r="D80" s="29">
        <v>45000</v>
      </c>
      <c r="E80" s="25"/>
      <c r="F80" s="23"/>
      <c r="G80" s="23"/>
      <c r="H80" s="21"/>
      <c r="I80" s="6"/>
    </row>
    <row r="81" spans="1:9" ht="13.5">
      <c r="A81" s="5"/>
      <c r="B81" s="18"/>
      <c r="C81" s="28" t="s">
        <v>31</v>
      </c>
      <c r="D81" s="29">
        <v>68000</v>
      </c>
      <c r="E81" s="25"/>
      <c r="F81" s="23"/>
      <c r="G81" s="23"/>
      <c r="H81" s="21"/>
      <c r="I81" s="6"/>
    </row>
    <row r="82" spans="1:9" ht="13.5">
      <c r="A82" s="5"/>
      <c r="B82" s="18"/>
      <c r="C82" s="28" t="s">
        <v>23</v>
      </c>
      <c r="D82" s="29">
        <v>150000</v>
      </c>
      <c r="E82" s="25"/>
      <c r="F82" s="23"/>
      <c r="G82" s="23"/>
      <c r="H82" s="21"/>
      <c r="I82" s="6"/>
    </row>
    <row r="83" spans="1:9" ht="13.5">
      <c r="A83" s="5"/>
      <c r="B83" s="18"/>
      <c r="C83" s="28"/>
      <c r="D83" s="29"/>
      <c r="E83" s="25"/>
      <c r="F83" s="23"/>
      <c r="G83" s="23"/>
      <c r="H83" s="21"/>
      <c r="I83" s="6"/>
    </row>
    <row r="84" spans="1:9" ht="13.5">
      <c r="A84" s="35"/>
      <c r="B84" s="12" t="s">
        <v>14</v>
      </c>
      <c r="C84" s="27">
        <f>SUM(C59:C82)</f>
        <v>2397047.8000000003</v>
      </c>
      <c r="D84" s="30">
        <f>SUM(D59,D64,D70,D74,D79)</f>
        <v>1771367.3599999999</v>
      </c>
      <c r="E84" s="36">
        <f>(D84*100)/C84</f>
        <v>73.8978738763574</v>
      </c>
      <c r="F84" s="37"/>
      <c r="G84" s="37"/>
      <c r="H84" s="38"/>
      <c r="I84" s="39">
        <f>SUM(I59:I82)</f>
        <v>1097864.9176</v>
      </c>
    </row>
    <row r="85" spans="1:9" ht="13.5">
      <c r="A85" s="5"/>
      <c r="B85" s="18"/>
      <c r="C85" s="28"/>
      <c r="D85" s="26"/>
      <c r="E85" s="22"/>
      <c r="F85" s="23"/>
      <c r="G85" s="24"/>
      <c r="H85" s="21"/>
      <c r="I85" s="6"/>
    </row>
    <row r="86" spans="1:9" ht="13.5">
      <c r="A86" s="40" t="s">
        <v>28</v>
      </c>
      <c r="B86" s="41"/>
      <c r="C86" s="41"/>
      <c r="D86" s="41"/>
      <c r="E86" s="41"/>
      <c r="F86" s="41"/>
      <c r="G86" s="41"/>
      <c r="H86" s="41"/>
      <c r="I86" s="42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19</v>
      </c>
      <c r="B88" s="18" t="s">
        <v>45</v>
      </c>
      <c r="C88" s="26">
        <v>73398</v>
      </c>
      <c r="D88" s="29">
        <f>SUM(D89:D90)</f>
        <v>73398</v>
      </c>
      <c r="E88" s="25">
        <f>(D88*100)/C88</f>
        <v>100</v>
      </c>
      <c r="F88" s="23">
        <v>0.684</v>
      </c>
      <c r="G88" s="23">
        <v>0.94</v>
      </c>
      <c r="H88" s="21">
        <f>(G88*100)/F88-100</f>
        <v>37.426900584795305</v>
      </c>
      <c r="I88" s="6">
        <f>FLOOR(G88,0.00001)*D88</f>
        <v>68994.12000000001</v>
      </c>
    </row>
    <row r="89" spans="1:9" ht="13.5">
      <c r="A89" s="5"/>
      <c r="B89" s="18"/>
      <c r="C89" s="28" t="s">
        <v>31</v>
      </c>
      <c r="D89" s="29">
        <v>40000</v>
      </c>
      <c r="E89" s="25"/>
      <c r="F89" s="23"/>
      <c r="G89" s="21"/>
      <c r="H89" s="21"/>
      <c r="I89" s="6"/>
    </row>
    <row r="90" spans="1:9" ht="13.5">
      <c r="A90" s="5"/>
      <c r="B90" s="18"/>
      <c r="C90" s="28" t="s">
        <v>23</v>
      </c>
      <c r="D90" s="29">
        <v>33398</v>
      </c>
      <c r="E90" s="25"/>
      <c r="F90" s="23"/>
      <c r="G90" s="21"/>
      <c r="H90" s="21"/>
      <c r="I90" s="6"/>
    </row>
    <row r="91" spans="1:9" ht="13.5">
      <c r="A91" s="5"/>
      <c r="B91" s="18"/>
      <c r="C91" s="28"/>
      <c r="D91" s="29"/>
      <c r="E91" s="25"/>
      <c r="F91" s="23"/>
      <c r="G91" s="21"/>
      <c r="H91" s="21"/>
      <c r="I91" s="6"/>
    </row>
    <row r="92" spans="1:9" ht="13.5">
      <c r="A92" s="35"/>
      <c r="B92" s="12" t="s">
        <v>14</v>
      </c>
      <c r="C92" s="27">
        <f>SUM(C88)</f>
        <v>73398</v>
      </c>
      <c r="D92" s="30">
        <f>SUM(D88)</f>
        <v>73398</v>
      </c>
      <c r="E92" s="36">
        <f>(D92*100)/C92</f>
        <v>100</v>
      </c>
      <c r="F92" s="37"/>
      <c r="G92" s="37"/>
      <c r="H92" s="38"/>
      <c r="I92" s="39">
        <f>SUM(I88:I90)</f>
        <v>68994.12000000001</v>
      </c>
    </row>
    <row r="93" spans="1:9" ht="13.5">
      <c r="A93" s="5"/>
      <c r="B93" s="18"/>
      <c r="C93" s="28"/>
      <c r="D93" s="34"/>
      <c r="E93" s="22"/>
      <c r="F93" s="23"/>
      <c r="G93" s="24"/>
      <c r="H93" s="21"/>
      <c r="I93" s="6"/>
    </row>
    <row r="94" spans="1:9" ht="13.5">
      <c r="A94" s="40" t="s">
        <v>29</v>
      </c>
      <c r="B94" s="41"/>
      <c r="C94" s="41"/>
      <c r="D94" s="41"/>
      <c r="E94" s="41"/>
      <c r="F94" s="41"/>
      <c r="G94" s="41"/>
      <c r="H94" s="41"/>
      <c r="I94" s="42"/>
    </row>
    <row r="95" spans="1:9" ht="13.5">
      <c r="A95" s="5"/>
      <c r="B95" s="18"/>
      <c r="C95" s="28"/>
      <c r="D95" s="26"/>
      <c r="E95" s="22"/>
      <c r="F95" s="23"/>
      <c r="G95" s="24"/>
      <c r="H95" s="21"/>
      <c r="I95" s="6"/>
    </row>
    <row r="96" spans="1:9" ht="13.5">
      <c r="A96" s="5">
        <v>20</v>
      </c>
      <c r="B96" s="18" t="s">
        <v>46</v>
      </c>
      <c r="C96" s="26">
        <v>484968</v>
      </c>
      <c r="D96" s="29">
        <f>SUM(D97:D99)</f>
        <v>90000</v>
      </c>
      <c r="E96" s="25">
        <f>(D96*100)/C96</f>
        <v>18.557925471371306</v>
      </c>
      <c r="F96" s="23">
        <v>0.576</v>
      </c>
      <c r="G96" s="23">
        <v>0.576</v>
      </c>
      <c r="H96" s="21">
        <v>0</v>
      </c>
      <c r="I96" s="6">
        <f>FLOOR(G96,0.00001)*D96</f>
        <v>51840.00000000001</v>
      </c>
    </row>
    <row r="97" spans="1:9" ht="13.5">
      <c r="A97" s="5"/>
      <c r="B97" s="18"/>
      <c r="C97" s="28" t="s">
        <v>35</v>
      </c>
      <c r="D97" s="29">
        <v>30000</v>
      </c>
      <c r="E97" s="25"/>
      <c r="F97" s="23"/>
      <c r="G97" s="21"/>
      <c r="H97" s="21"/>
      <c r="I97" s="6"/>
    </row>
    <row r="98" spans="1:9" ht="13.5">
      <c r="A98" s="5"/>
      <c r="B98" s="18"/>
      <c r="C98" s="28" t="s">
        <v>22</v>
      </c>
      <c r="D98" s="29">
        <v>30000</v>
      </c>
      <c r="E98" s="25"/>
      <c r="F98" s="23"/>
      <c r="G98" s="21"/>
      <c r="H98" s="21"/>
      <c r="I98" s="6"/>
    </row>
    <row r="99" spans="1:9" ht="13.5">
      <c r="A99" s="5"/>
      <c r="B99" s="18"/>
      <c r="C99" s="28" t="s">
        <v>23</v>
      </c>
      <c r="D99" s="29">
        <v>30000</v>
      </c>
      <c r="E99" s="25"/>
      <c r="F99" s="23"/>
      <c r="G99" s="21"/>
      <c r="H99" s="21"/>
      <c r="I99" s="6"/>
    </row>
    <row r="100" spans="1:9" ht="13.5">
      <c r="A100" s="5"/>
      <c r="B100" s="18"/>
      <c r="C100" s="28"/>
      <c r="D100" s="29"/>
      <c r="E100" s="25"/>
      <c r="F100" s="23"/>
      <c r="G100" s="21"/>
      <c r="H100" s="21"/>
      <c r="I100" s="6"/>
    </row>
    <row r="101" spans="1:9" ht="13.5">
      <c r="A101" s="35"/>
      <c r="B101" s="12" t="s">
        <v>14</v>
      </c>
      <c r="C101" s="27">
        <f>SUM(C96)</f>
        <v>484968</v>
      </c>
      <c r="D101" s="30">
        <f>SUM(D96)</f>
        <v>90000</v>
      </c>
      <c r="E101" s="36">
        <f>(D101*100)/C101</f>
        <v>18.557925471371306</v>
      </c>
      <c r="F101" s="37"/>
      <c r="G101" s="37"/>
      <c r="H101" s="38"/>
      <c r="I101" s="39">
        <f>SUM(I96:I100)</f>
        <v>51840.00000000001</v>
      </c>
    </row>
    <row r="102" spans="1:9" ht="13.5">
      <c r="A102" s="5"/>
      <c r="B102" s="18"/>
      <c r="C102" s="26"/>
      <c r="D102" s="29"/>
      <c r="E102" s="25"/>
      <c r="F102" s="23"/>
      <c r="G102" s="21"/>
      <c r="H102" s="21"/>
      <c r="I102" s="6"/>
    </row>
    <row r="103" spans="1:9" ht="13.5">
      <c r="A103" s="40" t="s">
        <v>30</v>
      </c>
      <c r="B103" s="41"/>
      <c r="C103" s="41"/>
      <c r="D103" s="41"/>
      <c r="E103" s="41"/>
      <c r="F103" s="41"/>
      <c r="G103" s="41"/>
      <c r="H103" s="41"/>
      <c r="I103" s="42"/>
    </row>
    <row r="104" spans="1:9" ht="13.5">
      <c r="A104" s="5"/>
      <c r="B104" s="18"/>
      <c r="C104" s="28"/>
      <c r="D104" s="26"/>
      <c r="E104" s="22"/>
      <c r="F104" s="23"/>
      <c r="G104" s="24"/>
      <c r="H104" s="21"/>
      <c r="I104" s="6"/>
    </row>
    <row r="105" spans="1:9" ht="13.5">
      <c r="A105" s="5">
        <v>21</v>
      </c>
      <c r="B105" s="18" t="s">
        <v>47</v>
      </c>
      <c r="C105" s="26">
        <v>902492</v>
      </c>
      <c r="D105" s="29">
        <f>SUM(D106:D109)</f>
        <v>902492</v>
      </c>
      <c r="E105" s="25">
        <f>(D105*100)/C105</f>
        <v>100</v>
      </c>
      <c r="F105" s="23">
        <v>0.672</v>
      </c>
      <c r="G105" s="23">
        <v>0.672</v>
      </c>
      <c r="H105" s="21">
        <f>(G105*100)/F105-100</f>
        <v>0</v>
      </c>
      <c r="I105" s="6">
        <f>FLOOR(G105,0.00001)*D105</f>
        <v>606474.6240000001</v>
      </c>
    </row>
    <row r="106" spans="1:9" ht="13.5">
      <c r="A106" s="5"/>
      <c r="B106" s="18"/>
      <c r="C106" s="28" t="s">
        <v>37</v>
      </c>
      <c r="D106" s="29">
        <v>60000</v>
      </c>
      <c r="E106" s="25"/>
      <c r="F106" s="23"/>
      <c r="G106" s="23"/>
      <c r="H106" s="21"/>
      <c r="I106" s="6"/>
    </row>
    <row r="107" spans="1:9" ht="13.5">
      <c r="A107" s="5"/>
      <c r="B107" s="18"/>
      <c r="C107" s="28" t="s">
        <v>31</v>
      </c>
      <c r="D107" s="29">
        <v>37000</v>
      </c>
      <c r="E107" s="25"/>
      <c r="F107" s="23"/>
      <c r="G107" s="23"/>
      <c r="H107" s="21"/>
      <c r="I107" s="6"/>
    </row>
    <row r="108" spans="1:9" ht="13.5">
      <c r="A108" s="5"/>
      <c r="B108" s="18"/>
      <c r="C108" s="28" t="s">
        <v>38</v>
      </c>
      <c r="D108" s="29">
        <v>238000</v>
      </c>
      <c r="E108" s="25"/>
      <c r="F108" s="23"/>
      <c r="G108" s="23"/>
      <c r="H108" s="21"/>
      <c r="I108" s="6"/>
    </row>
    <row r="109" spans="1:9" ht="13.5">
      <c r="A109" s="5"/>
      <c r="B109" s="18"/>
      <c r="C109" s="28" t="s">
        <v>23</v>
      </c>
      <c r="D109" s="26">
        <v>567492</v>
      </c>
      <c r="E109" s="22"/>
      <c r="F109" s="23"/>
      <c r="G109" s="24"/>
      <c r="H109" s="21"/>
      <c r="I109" s="6"/>
    </row>
    <row r="110" spans="1:9" ht="13.5">
      <c r="A110" s="5"/>
      <c r="B110" s="18"/>
      <c r="C110" s="28"/>
      <c r="D110" s="26"/>
      <c r="E110" s="22"/>
      <c r="F110" s="23"/>
      <c r="G110" s="24"/>
      <c r="H110" s="21"/>
      <c r="I110" s="6"/>
    </row>
    <row r="111" spans="1:9" ht="13.5">
      <c r="A111" s="5">
        <v>22</v>
      </c>
      <c r="B111" s="18" t="s">
        <v>47</v>
      </c>
      <c r="C111" s="26">
        <v>33600</v>
      </c>
      <c r="D111" s="29">
        <f>SUM(D112:D112)</f>
        <v>33600</v>
      </c>
      <c r="E111" s="25">
        <f>(D111*100)/C111</f>
        <v>100</v>
      </c>
      <c r="F111" s="23">
        <v>0.746</v>
      </c>
      <c r="G111" s="23">
        <v>0.92</v>
      </c>
      <c r="H111" s="21">
        <f>(G111*100)/F111-100</f>
        <v>23.32439678284183</v>
      </c>
      <c r="I111" s="6">
        <f>FLOOR(G111,0.00001)*D111</f>
        <v>30912</v>
      </c>
    </row>
    <row r="112" spans="1:9" ht="13.5">
      <c r="A112" s="5"/>
      <c r="B112" s="18"/>
      <c r="C112" s="28" t="s">
        <v>31</v>
      </c>
      <c r="D112" s="26">
        <v>33600</v>
      </c>
      <c r="E112" s="22"/>
      <c r="F112" s="23"/>
      <c r="G112" s="24"/>
      <c r="H112" s="21"/>
      <c r="I112" s="6"/>
    </row>
    <row r="113" spans="1:9" ht="13.5">
      <c r="A113" s="5"/>
      <c r="B113" s="18"/>
      <c r="C113" s="28"/>
      <c r="D113" s="26"/>
      <c r="E113" s="22"/>
      <c r="F113" s="23"/>
      <c r="G113" s="24"/>
      <c r="H113" s="21"/>
      <c r="I113" s="6"/>
    </row>
    <row r="114" spans="1:9" ht="13.5">
      <c r="A114" s="5">
        <v>23</v>
      </c>
      <c r="B114" s="18" t="s">
        <v>48</v>
      </c>
      <c r="C114" s="26">
        <v>975181</v>
      </c>
      <c r="D114" s="29">
        <f>SUM(D115:D115)</f>
        <v>74000</v>
      </c>
      <c r="E114" s="25">
        <f>(D114*100)/C114</f>
        <v>7.588334883472914</v>
      </c>
      <c r="F114" s="23">
        <v>0.576</v>
      </c>
      <c r="G114" s="23">
        <v>0.576</v>
      </c>
      <c r="H114" s="21">
        <f>(G114*100)/F114-100</f>
        <v>0</v>
      </c>
      <c r="I114" s="6">
        <f>FLOOR(G114,0.00001)*D114</f>
        <v>42624.00000000001</v>
      </c>
    </row>
    <row r="115" spans="1:9" ht="13.5">
      <c r="A115" s="5"/>
      <c r="B115" s="18"/>
      <c r="C115" s="28" t="s">
        <v>22</v>
      </c>
      <c r="D115" s="26">
        <v>74000</v>
      </c>
      <c r="E115" s="22"/>
      <c r="F115" s="23"/>
      <c r="G115" s="24"/>
      <c r="H115" s="21"/>
      <c r="I115" s="6"/>
    </row>
    <row r="116" spans="1:9" ht="13.5">
      <c r="A116" s="5"/>
      <c r="B116" s="18"/>
      <c r="C116" s="28"/>
      <c r="D116" s="26"/>
      <c r="E116" s="22"/>
      <c r="F116" s="23"/>
      <c r="G116" s="24"/>
      <c r="H116" s="21"/>
      <c r="I116" s="6"/>
    </row>
    <row r="117" spans="1:9" ht="13.5">
      <c r="A117" s="5">
        <v>24</v>
      </c>
      <c r="B117" s="18" t="s">
        <v>49</v>
      </c>
      <c r="C117" s="26">
        <v>675987</v>
      </c>
      <c r="D117" s="29">
        <f>SUM(D118:D119)</f>
        <v>675987</v>
      </c>
      <c r="E117" s="25">
        <f>(D117*100)/C117</f>
        <v>100</v>
      </c>
      <c r="F117" s="23">
        <v>0.576</v>
      </c>
      <c r="G117" s="23">
        <v>0.579</v>
      </c>
      <c r="H117" s="21">
        <f>(G117*100)/F117-100</f>
        <v>0.5208333333333428</v>
      </c>
      <c r="I117" s="6">
        <f>FLOOR(G117,0.00001)*D117</f>
        <v>391396.47300000006</v>
      </c>
    </row>
    <row r="118" spans="1:9" ht="13.5">
      <c r="A118" s="5"/>
      <c r="B118" s="18"/>
      <c r="C118" s="28" t="s">
        <v>37</v>
      </c>
      <c r="D118" s="29">
        <v>120000</v>
      </c>
      <c r="E118" s="25"/>
      <c r="F118" s="23"/>
      <c r="G118" s="21"/>
      <c r="H118" s="21"/>
      <c r="I118" s="6"/>
    </row>
    <row r="119" spans="1:9" ht="13.5">
      <c r="A119" s="5"/>
      <c r="B119" s="18"/>
      <c r="C119" s="28" t="s">
        <v>23</v>
      </c>
      <c r="D119" s="26">
        <v>555987</v>
      </c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25</v>
      </c>
      <c r="B121" s="18" t="s">
        <v>50</v>
      </c>
      <c r="C121" s="26">
        <v>938049</v>
      </c>
      <c r="D121" s="29">
        <f>SUM(D122:D125)</f>
        <v>637000</v>
      </c>
      <c r="E121" s="25">
        <f>(D121*100)/C121</f>
        <v>67.90690038580074</v>
      </c>
      <c r="F121" s="23">
        <v>0.672</v>
      </c>
      <c r="G121" s="23">
        <v>0.672</v>
      </c>
      <c r="H121" s="21">
        <f>(G121*100)/F121-100</f>
        <v>0</v>
      </c>
      <c r="I121" s="6">
        <f>FLOOR(G121,0.00001)*D121</f>
        <v>428064</v>
      </c>
    </row>
    <row r="122" spans="1:9" ht="13.5">
      <c r="A122" s="5"/>
      <c r="B122" s="18"/>
      <c r="C122" s="28" t="s">
        <v>37</v>
      </c>
      <c r="D122" s="29">
        <v>30000</v>
      </c>
      <c r="E122" s="25"/>
      <c r="F122" s="23"/>
      <c r="G122" s="23"/>
      <c r="H122" s="21"/>
      <c r="I122" s="6"/>
    </row>
    <row r="123" spans="1:9" ht="13.5">
      <c r="A123" s="5"/>
      <c r="B123" s="18"/>
      <c r="C123" s="28" t="s">
        <v>32</v>
      </c>
      <c r="D123" s="29">
        <v>233000</v>
      </c>
      <c r="E123" s="25"/>
      <c r="F123" s="23"/>
      <c r="G123" s="23"/>
      <c r="H123" s="21"/>
      <c r="I123" s="6"/>
    </row>
    <row r="124" spans="1:9" ht="13.5">
      <c r="A124" s="5"/>
      <c r="B124" s="18"/>
      <c r="C124" s="28" t="s">
        <v>38</v>
      </c>
      <c r="D124" s="29">
        <v>300000</v>
      </c>
      <c r="E124" s="25"/>
      <c r="F124" s="23"/>
      <c r="G124" s="23"/>
      <c r="H124" s="21"/>
      <c r="I124" s="6"/>
    </row>
    <row r="125" spans="1:9" ht="13.5">
      <c r="A125" s="5"/>
      <c r="B125" s="18"/>
      <c r="C125" s="28" t="s">
        <v>22</v>
      </c>
      <c r="D125" s="26">
        <v>74000</v>
      </c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26</v>
      </c>
      <c r="B127" s="18" t="s">
        <v>50</v>
      </c>
      <c r="C127" s="26">
        <v>78130</v>
      </c>
      <c r="D127" s="29">
        <f>SUM(D128:D128)</f>
        <v>0</v>
      </c>
      <c r="E127" s="25">
        <f>(D127*100)/C127</f>
        <v>0</v>
      </c>
      <c r="F127" s="23">
        <v>0.672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19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27</v>
      </c>
      <c r="B130" s="18" t="s">
        <v>51</v>
      </c>
      <c r="C130" s="26">
        <v>276986</v>
      </c>
      <c r="D130" s="29">
        <f>SUM(D131:D131)</f>
        <v>270000</v>
      </c>
      <c r="E130" s="25">
        <f>(D130*100)/C130</f>
        <v>97.47785086610875</v>
      </c>
      <c r="F130" s="23">
        <v>0.672</v>
      </c>
      <c r="G130" s="23">
        <v>0.672</v>
      </c>
      <c r="H130" s="21">
        <f>(G130*100)/F130-100</f>
        <v>0</v>
      </c>
      <c r="I130" s="6">
        <f>FLOOR(G130,0.00001)*D130</f>
        <v>181440</v>
      </c>
    </row>
    <row r="131" spans="1:9" ht="13.5">
      <c r="A131" s="5"/>
      <c r="B131" s="18"/>
      <c r="C131" s="28" t="s">
        <v>37</v>
      </c>
      <c r="D131" s="26">
        <v>270000</v>
      </c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28</v>
      </c>
      <c r="B133" s="18" t="s">
        <v>52</v>
      </c>
      <c r="C133" s="26">
        <v>1819228</v>
      </c>
      <c r="D133" s="29">
        <f>SUM(D134:D135)</f>
        <v>808000</v>
      </c>
      <c r="E133" s="25">
        <f>(D133*100)/C133</f>
        <v>44.41444392896327</v>
      </c>
      <c r="F133" s="23">
        <v>0.672</v>
      </c>
      <c r="G133" s="23">
        <v>0.672</v>
      </c>
      <c r="H133" s="21">
        <f>(G133*100)/F133-100</f>
        <v>0</v>
      </c>
      <c r="I133" s="6">
        <f>FLOOR(G133,0.00001)*D133</f>
        <v>542976</v>
      </c>
    </row>
    <row r="134" spans="1:9" ht="13.5">
      <c r="A134" s="5"/>
      <c r="B134" s="18"/>
      <c r="C134" s="28" t="s">
        <v>38</v>
      </c>
      <c r="D134" s="26">
        <v>300000</v>
      </c>
      <c r="E134" s="22"/>
      <c r="F134" s="23"/>
      <c r="G134" s="24"/>
      <c r="H134" s="21"/>
      <c r="I134" s="6"/>
    </row>
    <row r="135" spans="1:9" ht="13.5">
      <c r="A135" s="5"/>
      <c r="B135" s="18"/>
      <c r="C135" s="28" t="s">
        <v>23</v>
      </c>
      <c r="D135" s="26">
        <v>508000</v>
      </c>
      <c r="E135" s="22"/>
      <c r="F135" s="23"/>
      <c r="G135" s="24"/>
      <c r="H135" s="21"/>
      <c r="I135" s="6"/>
    </row>
    <row r="136" spans="1:9" ht="13.5">
      <c r="A136" s="5"/>
      <c r="B136" s="18"/>
      <c r="C136" s="28"/>
      <c r="D136" s="26"/>
      <c r="E136" s="22"/>
      <c r="F136" s="23"/>
      <c r="G136" s="24"/>
      <c r="H136" s="21"/>
      <c r="I136" s="6"/>
    </row>
    <row r="137" spans="1:9" ht="13.5">
      <c r="A137" s="5">
        <v>29</v>
      </c>
      <c r="B137" s="18" t="s">
        <v>52</v>
      </c>
      <c r="C137" s="26">
        <v>324655</v>
      </c>
      <c r="D137" s="29">
        <f>SUM(D138:D139)</f>
        <v>111000</v>
      </c>
      <c r="E137" s="25">
        <f>(D137*100)/C137</f>
        <v>34.19014030278296</v>
      </c>
      <c r="F137" s="23">
        <v>0.672</v>
      </c>
      <c r="G137" s="23">
        <v>0.672</v>
      </c>
      <c r="H137" s="21">
        <f>(G137*100)/F137-100</f>
        <v>0</v>
      </c>
      <c r="I137" s="6">
        <f>FLOOR(G137,0.00001)*D137</f>
        <v>74592</v>
      </c>
    </row>
    <row r="138" spans="1:9" ht="13.5">
      <c r="A138" s="5"/>
      <c r="B138" s="18"/>
      <c r="C138" s="28" t="s">
        <v>31</v>
      </c>
      <c r="D138" s="26">
        <v>74000</v>
      </c>
      <c r="E138" s="22"/>
      <c r="F138" s="23"/>
      <c r="G138" s="24"/>
      <c r="H138" s="21"/>
      <c r="I138" s="6"/>
    </row>
    <row r="139" spans="1:9" ht="13.5">
      <c r="A139" s="5"/>
      <c r="B139" s="18"/>
      <c r="C139" s="28" t="s">
        <v>23</v>
      </c>
      <c r="D139" s="26">
        <v>37000</v>
      </c>
      <c r="E139" s="22"/>
      <c r="F139" s="23"/>
      <c r="G139" s="24"/>
      <c r="H139" s="21"/>
      <c r="I139" s="6"/>
    </row>
    <row r="140" spans="1:9" ht="13.5">
      <c r="A140" s="5"/>
      <c r="B140" s="18"/>
      <c r="C140" s="26"/>
      <c r="D140" s="29"/>
      <c r="E140" s="25"/>
      <c r="F140" s="23"/>
      <c r="G140" s="24"/>
      <c r="H140" s="21"/>
      <c r="I140" s="6"/>
    </row>
    <row r="141" spans="1:9" ht="13.5">
      <c r="A141" s="5">
        <v>30</v>
      </c>
      <c r="B141" s="18" t="s">
        <v>53</v>
      </c>
      <c r="C141" s="26">
        <v>324938</v>
      </c>
      <c r="D141" s="26">
        <f>SUM(D142:D143)</f>
        <v>324938</v>
      </c>
      <c r="E141" s="25">
        <f>(D141*100)/C141</f>
        <v>100</v>
      </c>
      <c r="F141" s="23">
        <v>0.672</v>
      </c>
      <c r="G141" s="24">
        <v>0.73</v>
      </c>
      <c r="H141" s="21">
        <f>(G141*100)/F141-100</f>
        <v>8.63095238095238</v>
      </c>
      <c r="I141" s="6">
        <f>FLOOR(G141,0.00001)*D141</f>
        <v>237204.74000000002</v>
      </c>
    </row>
    <row r="142" spans="1:9" ht="13.5">
      <c r="A142" s="5"/>
      <c r="B142" s="18"/>
      <c r="C142" s="28" t="s">
        <v>37</v>
      </c>
      <c r="D142" s="26">
        <v>150000</v>
      </c>
      <c r="E142" s="25"/>
      <c r="F142" s="23"/>
      <c r="G142" s="24"/>
      <c r="H142" s="21"/>
      <c r="I142" s="6"/>
    </row>
    <row r="143" spans="1:9" ht="13.5">
      <c r="A143" s="5"/>
      <c r="B143" s="18"/>
      <c r="C143" s="28" t="s">
        <v>23</v>
      </c>
      <c r="D143" s="26">
        <v>174938</v>
      </c>
      <c r="E143" s="22"/>
      <c r="F143" s="23"/>
      <c r="G143" s="24"/>
      <c r="H143" s="21"/>
      <c r="I143" s="6"/>
    </row>
    <row r="144" spans="1:9" ht="13.5">
      <c r="A144" s="5"/>
      <c r="B144" s="18"/>
      <c r="C144" s="28"/>
      <c r="D144" s="26"/>
      <c r="E144" s="22"/>
      <c r="F144" s="23"/>
      <c r="G144" s="24"/>
      <c r="H144" s="21"/>
      <c r="I144" s="6"/>
    </row>
    <row r="145" spans="1:9" ht="13.5">
      <c r="A145" s="5">
        <v>31</v>
      </c>
      <c r="B145" s="18" t="s">
        <v>53</v>
      </c>
      <c r="C145" s="26">
        <v>17869</v>
      </c>
      <c r="D145" s="29">
        <f>SUM(D146)</f>
        <v>17869</v>
      </c>
      <c r="E145" s="25">
        <f>(D145*100)/C145</f>
        <v>100</v>
      </c>
      <c r="F145" s="23">
        <v>0.576</v>
      </c>
      <c r="G145" s="24">
        <v>0.576</v>
      </c>
      <c r="H145" s="21">
        <f>(G145*100)/F145-100</f>
        <v>0</v>
      </c>
      <c r="I145" s="6">
        <f>FLOOR(G145,0.00001)*D145</f>
        <v>10292.544000000002</v>
      </c>
    </row>
    <row r="146" spans="1:9" ht="13.5">
      <c r="A146" s="5"/>
      <c r="B146" s="18"/>
      <c r="C146" s="28" t="s">
        <v>22</v>
      </c>
      <c r="D146" s="26">
        <v>17869</v>
      </c>
      <c r="E146" s="25"/>
      <c r="F146" s="23"/>
      <c r="G146" s="24"/>
      <c r="H146" s="21"/>
      <c r="I146" s="6"/>
    </row>
    <row r="147" spans="1:9" ht="13.5">
      <c r="A147" s="5"/>
      <c r="B147" s="18"/>
      <c r="C147" s="28"/>
      <c r="D147" s="26"/>
      <c r="E147" s="22"/>
      <c r="F147" s="23"/>
      <c r="G147" s="24"/>
      <c r="H147" s="21"/>
      <c r="I147" s="6"/>
    </row>
    <row r="148" spans="1:9" ht="13.5">
      <c r="A148" s="10"/>
      <c r="B148" s="12" t="s">
        <v>14</v>
      </c>
      <c r="C148" s="27">
        <f>SUM(C105:C146)</f>
        <v>6367115</v>
      </c>
      <c r="D148" s="30">
        <f>SUM(D105,D111,D114,D117,D121,D127,D130,D133,D137,D141,D145)</f>
        <v>3854886</v>
      </c>
      <c r="E148" s="19">
        <f>(D148*100)/C148</f>
        <v>60.54368422747194</v>
      </c>
      <c r="F148" s="15"/>
      <c r="G148" s="15"/>
      <c r="H148" s="11"/>
      <c r="I148" s="20">
        <f>SUM(I105:I146)</f>
        <v>2545976.3810000005</v>
      </c>
    </row>
    <row r="149" spans="1:9" ht="13.5">
      <c r="A149" s="5"/>
      <c r="B149" s="18"/>
      <c r="C149" s="28"/>
      <c r="D149" s="26"/>
      <c r="E149" s="22"/>
      <c r="F149" s="23"/>
      <c r="G149" s="24"/>
      <c r="H149" s="21"/>
      <c r="I149" s="6"/>
    </row>
    <row r="150" spans="1:9" ht="13.5">
      <c r="A150" s="13"/>
      <c r="B150" s="12" t="s">
        <v>12</v>
      </c>
      <c r="C150" s="31">
        <f>SUM(C45,C55,C84,C92,C101,C148)</f>
        <v>11924625.8</v>
      </c>
      <c r="D150" s="31">
        <f>SUM(D45,D55,D84,D92,D101,D148)</f>
        <v>6422707.359999999</v>
      </c>
      <c r="E150" s="19">
        <f>(D150*100)/C150</f>
        <v>53.86087134071745</v>
      </c>
      <c r="F150" s="14"/>
      <c r="G150" s="14"/>
      <c r="H150" s="14"/>
      <c r="I150" s="31">
        <f>SUM(I45,I55,I84,I92,I101,I148)</f>
        <v>4218472.068600001</v>
      </c>
    </row>
  </sheetData>
  <sheetProtection/>
  <mergeCells count="7">
    <mergeCell ref="A86:I86"/>
    <mergeCell ref="A94:I94"/>
    <mergeCell ref="A103:I103"/>
    <mergeCell ref="A2:I2"/>
    <mergeCell ref="A8:I8"/>
    <mergeCell ref="A47:I47"/>
    <mergeCell ref="A57:I5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2012-01-17T20:47:12Z</cp:lastPrinted>
  <dcterms:created xsi:type="dcterms:W3CDTF">2005-05-09T20:19:33Z</dcterms:created>
  <dcterms:modified xsi:type="dcterms:W3CDTF">2012-01-18T18:44:48Z</dcterms:modified>
  <cp:category/>
  <cp:version/>
  <cp:contentType/>
  <cp:contentStatus/>
</cp:coreProperties>
</file>