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8 CAFÉ VENDA 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<sst xmlns="http://schemas.openxmlformats.org/spreadsheetml/2006/main" count="53" uniqueCount="31">
  <si>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</si>
  <si>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</si>
  <si>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</si>
  <si>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</si>
  <si>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</si>
  <si>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</si>
  <si>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</si>
  <si>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</si>
  <si>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</si>
  <si>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</si>
  <si>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</si>
  <si>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</si>
  <si>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</si>
  <si>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</si>
  <si>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</si>
  <si>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</si>
  <si>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</si>
  <si>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</si>
  <si>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</si>
  <si>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</si>
  <si>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Perdões</t>
  </si>
  <si>
    <t>Varginha</t>
  </si>
  <si>
    <t>Juiz de Fora</t>
  </si>
  <si>
    <t>Teofilo Otoni</t>
  </si>
  <si>
    <t xml:space="preserve">        AVISO DE VENDA DE CAFÉ EM GRÃOS – Nº 488/11 - 25/11/2011</t>
  </si>
  <si>
    <t>BCSP</t>
  </si>
  <si>
    <t>BCMM</t>
  </si>
  <si>
    <t>BCML</t>
  </si>
  <si>
    <t>BBSB</t>
  </si>
  <si>
    <t>BBM MG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</si>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</sst>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28650</v>
      </c>
      <c r="D10" s="29">
        <f>SUM(D11:D11)</f>
        <v>28650</v>
      </c>
      <c r="E10" s="25">
        <f>(D10*100)/C10</f>
        <v>100</v>
      </c>
      <c r="F10" s="23">
        <v>3.7329</v>
      </c>
      <c r="G10" s="23">
        <v>3.7329</v>
      </c>
      <c r="H10" s="21">
        <f>(G10*100)/F10-100</f>
        <v>0</v>
      </c>
      <c r="I10" s="6">
        <f>FLOOR(G10,0.00001)*D10</f>
        <v>106947.585</v>
      </c>
    </row>
    <row r="11" spans="1:9" ht="13.5">
      <c r="A11" s="5"/>
      <c r="B11" s="18"/>
      <c r="C11" s="28" t="s">
        <v>27</v>
      </c>
      <c r="D11" s="26">
        <v>28650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22</v>
      </c>
      <c r="C13" s="26">
        <v>2175000</v>
      </c>
      <c r="D13" s="29">
        <f>SUM(D14:D16)</f>
        <v>582995</v>
      </c>
      <c r="E13" s="25">
        <f>(D13*100)/C13</f>
        <v>26.804367816091954</v>
      </c>
      <c r="F13" s="23">
        <v>3.7329</v>
      </c>
      <c r="G13" s="23">
        <v>3.7329</v>
      </c>
      <c r="H13" s="21">
        <f>(G13*100)/F13-100</f>
        <v>0</v>
      </c>
      <c r="I13" s="6">
        <f>FLOOR(G13,0.00001)*D13</f>
        <v>2176262.0355</v>
      </c>
    </row>
    <row r="14" spans="1:9" ht="13.5">
      <c r="A14" s="5"/>
      <c r="B14" s="18"/>
      <c r="C14" s="28" t="s">
        <v>25</v>
      </c>
      <c r="D14" s="26">
        <v>390000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26</v>
      </c>
      <c r="D15" s="26">
        <v>14520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27</v>
      </c>
      <c r="D16" s="26">
        <v>178475</v>
      </c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5">
        <v>3</v>
      </c>
      <c r="B18" s="18" t="s">
        <v>22</v>
      </c>
      <c r="C18" s="26">
        <v>801438</v>
      </c>
      <c r="D18" s="29">
        <f>SUM(D19:D22)</f>
        <v>522188</v>
      </c>
      <c r="E18" s="25">
        <f>(D18*100)/C18</f>
        <v>65.15638140442555</v>
      </c>
      <c r="F18" s="23">
        <v>3.7329</v>
      </c>
      <c r="G18" s="23">
        <v>3.7329</v>
      </c>
      <c r="H18" s="21">
        <f>(G18*100)/F18-100</f>
        <v>0</v>
      </c>
      <c r="I18" s="6">
        <f>FLOOR(G18,0.00001)*D18</f>
        <v>1949275.5852</v>
      </c>
    </row>
    <row r="19" spans="1:9" ht="13.5">
      <c r="A19" s="5"/>
      <c r="B19" s="18"/>
      <c r="C19" s="28" t="s">
        <v>25</v>
      </c>
      <c r="D19" s="26">
        <v>180000</v>
      </c>
      <c r="E19" s="25"/>
      <c r="F19" s="23"/>
      <c r="G19" s="21"/>
      <c r="H19" s="21"/>
      <c r="I19" s="6"/>
    </row>
    <row r="20" spans="1:9" ht="13.5">
      <c r="A20" s="5"/>
      <c r="B20" s="18"/>
      <c r="C20" s="28" t="s">
        <v>26</v>
      </c>
      <c r="D20" s="26">
        <v>100188</v>
      </c>
      <c r="E20" s="25"/>
      <c r="F20" s="23"/>
      <c r="G20" s="21"/>
      <c r="H20" s="21"/>
      <c r="I20" s="6"/>
    </row>
    <row r="21" spans="1:9" ht="13.5">
      <c r="A21" s="5"/>
      <c r="B21" s="18"/>
      <c r="C21" s="28" t="s">
        <v>28</v>
      </c>
      <c r="D21" s="26">
        <v>60500</v>
      </c>
      <c r="E21" s="25"/>
      <c r="F21" s="23"/>
      <c r="G21" s="21"/>
      <c r="H21" s="21"/>
      <c r="I21" s="6"/>
    </row>
    <row r="22" spans="1:9" ht="13.5">
      <c r="A22" s="5"/>
      <c r="B22" s="18"/>
      <c r="C22" s="28" t="s">
        <v>27</v>
      </c>
      <c r="D22" s="26">
        <v>181500</v>
      </c>
      <c r="E22" s="25"/>
      <c r="F22" s="23"/>
      <c r="G22" s="21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>
        <v>4</v>
      </c>
      <c r="B24" s="18" t="s">
        <v>20</v>
      </c>
      <c r="C24" s="26">
        <v>236692</v>
      </c>
      <c r="D24" s="29">
        <f>SUM(D25:D25)</f>
        <v>236692</v>
      </c>
      <c r="E24" s="25">
        <f>(D24*100)/C24</f>
        <v>100</v>
      </c>
      <c r="F24" s="23">
        <v>3.7329</v>
      </c>
      <c r="G24" s="23">
        <v>3.75</v>
      </c>
      <c r="H24" s="21">
        <f>(G24*100)/F24-100</f>
        <v>0.4580888853170535</v>
      </c>
      <c r="I24" s="6">
        <f>FLOOR(G24,0.00001)*D24</f>
        <v>887595.0000000001</v>
      </c>
    </row>
    <row r="25" spans="1:9" ht="13.5">
      <c r="A25" s="5"/>
      <c r="B25" s="18"/>
      <c r="C25" s="28" t="s">
        <v>29</v>
      </c>
      <c r="D25" s="26">
        <v>236692</v>
      </c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20</v>
      </c>
      <c r="C27" s="26">
        <v>516633</v>
      </c>
      <c r="D27" s="29">
        <f>SUM(D28:D31)</f>
        <v>516633</v>
      </c>
      <c r="E27" s="25">
        <f>(D27*100)/C27</f>
        <v>100</v>
      </c>
      <c r="F27" s="23">
        <v>3.7329</v>
      </c>
      <c r="G27" s="23">
        <v>3.873</v>
      </c>
      <c r="H27" s="21">
        <f>(G27*100)/F27-100</f>
        <v>3.753114200755448</v>
      </c>
      <c r="I27" s="6">
        <f>FLOOR(G27,0.00001)*D27</f>
        <v>2000919.6090000002</v>
      </c>
    </row>
    <row r="28" spans="1:9" ht="13.5">
      <c r="A28" s="5"/>
      <c r="B28" s="18"/>
      <c r="C28" s="28" t="s">
        <v>26</v>
      </c>
      <c r="D28" s="26">
        <v>27830</v>
      </c>
      <c r="E28" s="22"/>
      <c r="F28" s="23"/>
      <c r="G28" s="24"/>
      <c r="H28" s="21"/>
      <c r="I28" s="6"/>
    </row>
    <row r="29" spans="1:9" ht="13.5">
      <c r="A29" s="5"/>
      <c r="B29" s="18"/>
      <c r="C29" s="28" t="s">
        <v>27</v>
      </c>
      <c r="D29" s="26">
        <v>210540</v>
      </c>
      <c r="E29" s="22"/>
      <c r="F29" s="23"/>
      <c r="G29" s="24"/>
      <c r="H29" s="21"/>
      <c r="I29" s="6"/>
    </row>
    <row r="30" spans="1:9" ht="13.5">
      <c r="A30" s="5"/>
      <c r="B30" s="18"/>
      <c r="C30" s="28" t="s">
        <v>29</v>
      </c>
      <c r="D30" s="26">
        <v>188013</v>
      </c>
      <c r="E30" s="22"/>
      <c r="F30" s="23"/>
      <c r="G30" s="24"/>
      <c r="H30" s="21"/>
      <c r="I30" s="6"/>
    </row>
    <row r="31" spans="1:9" ht="13.5">
      <c r="A31" s="5"/>
      <c r="B31" s="18"/>
      <c r="C31" s="28" t="s">
        <v>30</v>
      </c>
      <c r="D31" s="26">
        <v>90250</v>
      </c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6</v>
      </c>
      <c r="B33" s="18" t="s">
        <v>23</v>
      </c>
      <c r="C33" s="26">
        <v>117070</v>
      </c>
      <c r="D33" s="29">
        <f>SUM(D34:D36)</f>
        <v>117070</v>
      </c>
      <c r="E33" s="25">
        <f>(D33*100)/C33</f>
        <v>100</v>
      </c>
      <c r="F33" s="23">
        <v>3.7329</v>
      </c>
      <c r="G33" s="23">
        <v>3.798</v>
      </c>
      <c r="H33" s="21">
        <f>(G33*100)/F33-100</f>
        <v>1.7439524230491088</v>
      </c>
      <c r="I33" s="6">
        <f>FLOOR(G33,0.00001)*D33</f>
        <v>444631.86000000004</v>
      </c>
    </row>
    <row r="34" spans="1:9" ht="13.5">
      <c r="A34" s="5"/>
      <c r="B34" s="18"/>
      <c r="C34" s="28" t="s">
        <v>25</v>
      </c>
      <c r="D34" s="26">
        <v>47070</v>
      </c>
      <c r="E34" s="25"/>
      <c r="F34" s="23"/>
      <c r="G34" s="23"/>
      <c r="H34" s="21"/>
      <c r="I34" s="6"/>
    </row>
    <row r="35" spans="1:9" ht="13.5">
      <c r="A35" s="5"/>
      <c r="B35" s="18"/>
      <c r="C35" s="28" t="s">
        <v>28</v>
      </c>
      <c r="D35" s="26">
        <v>10000</v>
      </c>
      <c r="E35" s="25"/>
      <c r="F35" s="23"/>
      <c r="G35" s="23"/>
      <c r="H35" s="21"/>
      <c r="I35" s="6"/>
    </row>
    <row r="36" spans="1:9" ht="13.5">
      <c r="A36" s="5"/>
      <c r="B36" s="18"/>
      <c r="C36" s="28" t="s">
        <v>30</v>
      </c>
      <c r="D36" s="26">
        <v>60000</v>
      </c>
      <c r="E36" s="25"/>
      <c r="F36" s="23"/>
      <c r="G36" s="23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7</v>
      </c>
      <c r="B38" s="18" t="s">
        <v>21</v>
      </c>
      <c r="C38" s="26">
        <v>10850</v>
      </c>
      <c r="D38" s="29">
        <f>SUM(D39:D39)</f>
        <v>10850</v>
      </c>
      <c r="E38" s="25">
        <f>(D38*100)/C38</f>
        <v>100</v>
      </c>
      <c r="F38" s="23">
        <v>3.7329</v>
      </c>
      <c r="G38" s="23">
        <v>3.88</v>
      </c>
      <c r="H38" s="21">
        <f>(G38*100)/F38-100</f>
        <v>3.940635966674705</v>
      </c>
      <c r="I38" s="6">
        <f>FLOOR(G38,0.00001)*D38</f>
        <v>42098.00000000001</v>
      </c>
    </row>
    <row r="39" spans="1:9" ht="13.5">
      <c r="A39" s="5"/>
      <c r="B39" s="18"/>
      <c r="C39" s="28" t="s">
        <v>30</v>
      </c>
      <c r="D39" s="26">
        <v>10850</v>
      </c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8</v>
      </c>
      <c r="B41" s="18" t="s">
        <v>21</v>
      </c>
      <c r="C41" s="26">
        <v>213492</v>
      </c>
      <c r="D41" s="29">
        <f>SUM(D42:D43)</f>
        <v>213492</v>
      </c>
      <c r="E41" s="25">
        <f>(D41*100)/C41</f>
        <v>100</v>
      </c>
      <c r="F41" s="23">
        <v>3.7329</v>
      </c>
      <c r="G41" s="23">
        <v>3.8841</v>
      </c>
      <c r="H41" s="21">
        <f>(G41*100)/F41-100</f>
        <v>4.050470143855989</v>
      </c>
      <c r="I41" s="6">
        <f>FLOOR(G41,0.00001)*D41</f>
        <v>829224.2772</v>
      </c>
    </row>
    <row r="42" spans="1:9" ht="13.5">
      <c r="A42" s="5"/>
      <c r="B42" s="18"/>
      <c r="C42" s="28" t="s">
        <v>26</v>
      </c>
      <c r="D42" s="26">
        <v>27000</v>
      </c>
      <c r="E42" s="22"/>
      <c r="F42" s="23"/>
      <c r="G42" s="24"/>
      <c r="H42" s="21"/>
      <c r="I42" s="6"/>
    </row>
    <row r="43" spans="1:9" ht="13.5">
      <c r="A43" s="5"/>
      <c r="B43" s="18"/>
      <c r="C43" s="28" t="s">
        <v>30</v>
      </c>
      <c r="D43" s="26">
        <v>186492</v>
      </c>
      <c r="E43" s="22"/>
      <c r="F43" s="23"/>
      <c r="G43" s="24"/>
      <c r="H43" s="21"/>
      <c r="I43" s="6"/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10"/>
      <c r="B45" s="12" t="s">
        <v>14</v>
      </c>
      <c r="C45" s="27">
        <f>SUM(C10:C44)</f>
        <v>4099825</v>
      </c>
      <c r="D45" s="30">
        <f>SUM(D10,D13,D18,D24,D27,D33,D38,D41)</f>
        <v>2228570</v>
      </c>
      <c r="E45" s="19">
        <f>(D45*100)/C45</f>
        <v>54.35768599879263</v>
      </c>
      <c r="F45" s="15"/>
      <c r="G45" s="15"/>
      <c r="H45" s="11"/>
      <c r="I45" s="20">
        <f>SUM(I10:I44)</f>
        <v>8436953.951900002</v>
      </c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13"/>
      <c r="B47" s="12" t="s">
        <v>12</v>
      </c>
      <c r="C47" s="27">
        <f>SUM(C45)</f>
        <v>4099825</v>
      </c>
      <c r="D47" s="27">
        <f>SUM(D45)</f>
        <v>2228570</v>
      </c>
      <c r="E47" s="19">
        <f>(D47*100)/C47</f>
        <v>54.35768599879263</v>
      </c>
      <c r="F47" s="14"/>
      <c r="G47" s="14"/>
      <c r="H47" s="14"/>
      <c r="I47" s="31">
        <f>SUM(I45)</f>
        <v>8436953.951900002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2011-11-04T13:56:09Z</cp:lastPrinted>
  <dcterms:created xsi:type="dcterms:W3CDTF">2005-05-09T20:19:33Z</dcterms:created>
  <dcterms:modified xsi:type="dcterms:W3CDTF">2011-11-25T13:08:16Z</dcterms:modified>
  <cp:category/>
  <cp:version/>
  <cp:contentType/>
  <cp:contentStatus/>
</cp:coreProperties>
</file>