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5 CAFÉ VENDA " sheetId="1" r:id="rId1"/>
  </sheets>
  <definedNames/>
  <calcPr fullCalcOnLoad="1"/>
</workbook>
</file>

<file path=xl/sharedStrings.xml><?xml version="1.0" encoding="utf-8"?>
<sst xmlns="http://schemas.openxmlformats.org/spreadsheetml/2006/main" count="78" uniqueCount="36">
  <si>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</si>
  <si>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</si>
  <si>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</si>
  <si>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</si>
  <si>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</si>
  <si>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</si>
  <si>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</si>
  <si>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</si>
  <si>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</si>
  <si>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</si>
  <si>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</si>
  <si>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</si>
  <si>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</si>
  <si>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</si>
  <si>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</si>
  <si>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</si>
  <si>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</si>
  <si>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</si>
  <si>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</si>
  <si>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</si>
  <si>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BBSB</t>
  </si>
  <si>
    <t>BBM MG</t>
  </si>
  <si>
    <t>BCMM</t>
  </si>
  <si>
    <t>BCML</t>
  </si>
  <si>
    <t>Perdões</t>
  </si>
  <si>
    <t>Varginha</t>
  </si>
  <si>
    <t>RETIRADO</t>
  </si>
  <si>
    <t xml:space="preserve">        AVISO DE VENDA DE CAFÉ EM GRÃOS – Nº 465/11 - 11/11/2011</t>
  </si>
  <si>
    <t>ES</t>
  </si>
  <si>
    <t>Vitoria</t>
  </si>
  <si>
    <t>Campos Altos</t>
  </si>
  <si>
    <t>Juiz de Fora</t>
  </si>
  <si>
    <t>Teofilo Otoni</t>
  </si>
  <si>
    <t>BCSP</t>
  </si>
  <si>
    <t>BBM SP</t>
  </si>
  <si>
    <t>BBM UB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</si>
</sst>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 topLeftCell="A52">
      <selection activeCell="G78" sqref="G7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29</v>
      </c>
      <c r="C10" s="26">
        <v>20369</v>
      </c>
      <c r="D10" s="29">
        <f>SUM(D11:D11)</f>
        <v>20369</v>
      </c>
      <c r="E10" s="25">
        <f>(D10*100)/C10</f>
        <v>100</v>
      </c>
      <c r="F10" s="23">
        <v>3.7329</v>
      </c>
      <c r="G10" s="23">
        <v>4.34</v>
      </c>
      <c r="H10" s="21">
        <f>(G10*100)/F10-100</f>
        <v>16.26349486994026</v>
      </c>
      <c r="I10" s="6">
        <f>FLOOR(G10,0.00001)*D10</f>
        <v>88401.46000000002</v>
      </c>
    </row>
    <row r="11" spans="1:9" ht="13.5">
      <c r="A11" s="5"/>
      <c r="B11" s="18"/>
      <c r="C11" s="28" t="s">
        <v>33</v>
      </c>
      <c r="D11" s="26">
        <v>20369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29</v>
      </c>
      <c r="C13" s="26">
        <v>15125</v>
      </c>
      <c r="D13" s="29">
        <f>SUM(D14:D14)</f>
        <v>15125</v>
      </c>
      <c r="E13" s="25">
        <f>(D13*100)/C13</f>
        <v>100</v>
      </c>
      <c r="F13" s="23">
        <v>3.7329</v>
      </c>
      <c r="G13" s="23">
        <v>4.68</v>
      </c>
      <c r="H13" s="21">
        <f>(G13*100)/F13-100</f>
        <v>25.371694928875684</v>
      </c>
      <c r="I13" s="6">
        <f>FLOOR(G13,0.00001)*D13</f>
        <v>70785.00000000001</v>
      </c>
    </row>
    <row r="14" spans="1:9" ht="13.5">
      <c r="A14" s="5"/>
      <c r="B14" s="18"/>
      <c r="C14" s="28" t="s">
        <v>33</v>
      </c>
      <c r="D14" s="26">
        <v>15125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SUM(C10:C13)</f>
        <v>35494</v>
      </c>
      <c r="D16" s="30">
        <f>SUM(D10,D13)</f>
        <v>35494</v>
      </c>
      <c r="E16" s="19">
        <f>(D16*100)/C16</f>
        <v>100</v>
      </c>
      <c r="F16" s="15"/>
      <c r="G16" s="15"/>
      <c r="H16" s="11"/>
      <c r="I16" s="20">
        <f>SUM(I10:I13)</f>
        <v>159186.46000000002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34" t="s">
        <v>19</v>
      </c>
      <c r="B18" s="35"/>
      <c r="C18" s="35"/>
      <c r="D18" s="35"/>
      <c r="E18" s="35"/>
      <c r="F18" s="35"/>
      <c r="G18" s="35"/>
      <c r="H18" s="35"/>
      <c r="I18" s="36"/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>
        <v>3</v>
      </c>
      <c r="B20" s="18" t="s">
        <v>30</v>
      </c>
      <c r="C20" s="26">
        <v>29660</v>
      </c>
      <c r="D20" s="29">
        <f>SUM(D21:D21)</f>
        <v>29660</v>
      </c>
      <c r="E20" s="25">
        <f>(D20*100)/C20</f>
        <v>100</v>
      </c>
      <c r="F20" s="23">
        <v>3.7329</v>
      </c>
      <c r="G20" s="23">
        <v>3.82</v>
      </c>
      <c r="H20" s="21">
        <f>(G20*100)/F20-100</f>
        <v>2.3333065445096395</v>
      </c>
      <c r="I20" s="6">
        <f>FLOOR(G20,0.00001)*D20</f>
        <v>113301.20000000001</v>
      </c>
    </row>
    <row r="21" spans="1:9" ht="13.5">
      <c r="A21" s="5"/>
      <c r="B21" s="18"/>
      <c r="C21" s="28" t="s">
        <v>33</v>
      </c>
      <c r="D21" s="26">
        <v>29660</v>
      </c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31</v>
      </c>
      <c r="C23" s="26">
        <v>34380</v>
      </c>
      <c r="D23" s="29">
        <f>SUM(D24:D24)</f>
        <v>0</v>
      </c>
      <c r="E23" s="25">
        <f>(D23*100)/C23</f>
        <v>0</v>
      </c>
      <c r="F23" s="23">
        <v>3.7329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26</v>
      </c>
      <c r="D24" s="26"/>
      <c r="E24" s="22"/>
      <c r="F24" s="23"/>
      <c r="G24" s="24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31</v>
      </c>
      <c r="C26" s="26">
        <v>1191840</v>
      </c>
      <c r="D26" s="29">
        <f>SUM(D27:D28)</f>
        <v>240250</v>
      </c>
      <c r="E26" s="25">
        <f>(D26*100)/C26</f>
        <v>20.157907101624378</v>
      </c>
      <c r="F26" s="23">
        <v>3.7329</v>
      </c>
      <c r="G26" s="23">
        <v>3.7329</v>
      </c>
      <c r="H26" s="21">
        <f>(G26*100)/F26-100</f>
        <v>0</v>
      </c>
      <c r="I26" s="6">
        <f>FLOOR(G26,0.00001)*D26</f>
        <v>896829.2250000001</v>
      </c>
    </row>
    <row r="27" spans="1:9" ht="13.5">
      <c r="A27" s="5"/>
      <c r="B27" s="18"/>
      <c r="C27" s="28" t="s">
        <v>33</v>
      </c>
      <c r="D27" s="26">
        <v>210000</v>
      </c>
      <c r="E27" s="25"/>
      <c r="F27" s="23"/>
      <c r="G27" s="21"/>
      <c r="H27" s="21"/>
      <c r="I27" s="6"/>
    </row>
    <row r="28" spans="1:9" ht="13.5">
      <c r="A28" s="5"/>
      <c r="B28" s="18"/>
      <c r="C28" s="28" t="s">
        <v>23</v>
      </c>
      <c r="D28" s="26">
        <v>30250</v>
      </c>
      <c r="E28" s="25"/>
      <c r="F28" s="23"/>
      <c r="G28" s="21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31</v>
      </c>
      <c r="C30" s="26">
        <v>1199700</v>
      </c>
      <c r="D30" s="29">
        <f>SUM(D31:D33)</f>
        <v>237975</v>
      </c>
      <c r="E30" s="25">
        <f>(D30*100)/C30</f>
        <v>19.836209052263065</v>
      </c>
      <c r="F30" s="23">
        <v>3.7329</v>
      </c>
      <c r="G30" s="23">
        <v>3.7329</v>
      </c>
      <c r="H30" s="21">
        <f>(G30*100)/F30-100</f>
        <v>0</v>
      </c>
      <c r="I30" s="6">
        <f>FLOOR(G30,0.00001)*D30</f>
        <v>888336.8775000001</v>
      </c>
    </row>
    <row r="31" spans="1:9" ht="13.5">
      <c r="A31" s="5"/>
      <c r="B31" s="18"/>
      <c r="C31" s="28" t="s">
        <v>33</v>
      </c>
      <c r="D31" s="29">
        <v>120000</v>
      </c>
      <c r="E31" s="25"/>
      <c r="F31" s="23"/>
      <c r="G31" s="21"/>
      <c r="H31" s="21"/>
      <c r="I31" s="6"/>
    </row>
    <row r="32" spans="1:9" ht="13.5">
      <c r="A32" s="5"/>
      <c r="B32" s="18"/>
      <c r="C32" s="28" t="s">
        <v>22</v>
      </c>
      <c r="D32" s="29">
        <v>90750</v>
      </c>
      <c r="E32" s="25"/>
      <c r="F32" s="23"/>
      <c r="G32" s="21"/>
      <c r="H32" s="21"/>
      <c r="I32" s="6"/>
    </row>
    <row r="33" spans="1:9" ht="13.5">
      <c r="A33" s="5"/>
      <c r="B33" s="18"/>
      <c r="C33" s="28" t="s">
        <v>23</v>
      </c>
      <c r="D33" s="26">
        <v>27225</v>
      </c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7</v>
      </c>
      <c r="B35" s="18" t="s">
        <v>31</v>
      </c>
      <c r="C35" s="26">
        <v>139440</v>
      </c>
      <c r="D35" s="29">
        <f>SUM(D36:D39)</f>
        <v>139440</v>
      </c>
      <c r="E35" s="25">
        <f>(D35*100)/C35</f>
        <v>100</v>
      </c>
      <c r="F35" s="23">
        <v>3.7329</v>
      </c>
      <c r="G35" s="23">
        <v>3.7329</v>
      </c>
      <c r="H35" s="21">
        <f>(G35*100)/F35-100</f>
        <v>0</v>
      </c>
      <c r="I35" s="6">
        <f>FLOOR(G35,0.00001)*D35</f>
        <v>520515.57600000006</v>
      </c>
    </row>
    <row r="36" spans="1:9" ht="13.5">
      <c r="A36" s="5"/>
      <c r="B36" s="18"/>
      <c r="C36" s="28" t="s">
        <v>33</v>
      </c>
      <c r="D36" s="26">
        <v>30000</v>
      </c>
      <c r="E36" s="22"/>
      <c r="F36" s="23"/>
      <c r="G36" s="24"/>
      <c r="H36" s="21"/>
      <c r="I36" s="6"/>
    </row>
    <row r="37" spans="1:9" ht="13.5">
      <c r="A37" s="5"/>
      <c r="B37" s="18"/>
      <c r="C37" s="28" t="s">
        <v>22</v>
      </c>
      <c r="D37" s="26">
        <v>39325</v>
      </c>
      <c r="E37" s="22"/>
      <c r="F37" s="23"/>
      <c r="G37" s="24"/>
      <c r="H37" s="21"/>
      <c r="I37" s="6"/>
    </row>
    <row r="38" spans="1:9" ht="13.5">
      <c r="A38" s="5"/>
      <c r="B38" s="18"/>
      <c r="C38" s="28" t="s">
        <v>20</v>
      </c>
      <c r="D38" s="26">
        <v>14500</v>
      </c>
      <c r="E38" s="22"/>
      <c r="F38" s="23"/>
      <c r="G38" s="24"/>
      <c r="H38" s="21"/>
      <c r="I38" s="6"/>
    </row>
    <row r="39" spans="1:9" ht="13.5">
      <c r="A39" s="5"/>
      <c r="B39" s="18"/>
      <c r="C39" s="28" t="s">
        <v>23</v>
      </c>
      <c r="D39" s="26">
        <v>55615</v>
      </c>
      <c r="E39" s="22"/>
      <c r="F39" s="23"/>
      <c r="G39" s="24"/>
      <c r="H39" s="21"/>
      <c r="I39" s="6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8</v>
      </c>
      <c r="B41" s="18" t="s">
        <v>24</v>
      </c>
      <c r="C41" s="26">
        <v>764210</v>
      </c>
      <c r="D41" s="29">
        <f>SUM(D42:D44)</f>
        <v>144250</v>
      </c>
      <c r="E41" s="25">
        <f>(D41*100)/C41</f>
        <v>18.87570170502872</v>
      </c>
      <c r="F41" s="23">
        <v>3.7329</v>
      </c>
      <c r="G41" s="23">
        <v>3.7329</v>
      </c>
      <c r="H41" s="21">
        <f>(G41*100)/F41-100</f>
        <v>0</v>
      </c>
      <c r="I41" s="6">
        <f>FLOOR(G41,0.00001)*D41</f>
        <v>538470.8250000001</v>
      </c>
    </row>
    <row r="42" spans="1:9" ht="13.5">
      <c r="A42" s="5"/>
      <c r="B42" s="18"/>
      <c r="C42" s="28" t="s">
        <v>22</v>
      </c>
      <c r="D42" s="26">
        <v>30250</v>
      </c>
      <c r="E42" s="25"/>
      <c r="F42" s="23"/>
      <c r="G42" s="23"/>
      <c r="H42" s="21"/>
      <c r="I42" s="6"/>
    </row>
    <row r="43" spans="1:9" ht="13.5">
      <c r="A43" s="5"/>
      <c r="B43" s="18"/>
      <c r="C43" s="28" t="s">
        <v>21</v>
      </c>
      <c r="D43" s="26">
        <v>54000</v>
      </c>
      <c r="E43" s="25"/>
      <c r="F43" s="23"/>
      <c r="G43" s="23"/>
      <c r="H43" s="21"/>
      <c r="I43" s="6"/>
    </row>
    <row r="44" spans="1:9" ht="13.5">
      <c r="A44" s="5"/>
      <c r="B44" s="18"/>
      <c r="C44" s="28" t="s">
        <v>34</v>
      </c>
      <c r="D44" s="26">
        <v>60000</v>
      </c>
      <c r="E44" s="25"/>
      <c r="F44" s="23"/>
      <c r="G44" s="23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9</v>
      </c>
      <c r="B46" s="18" t="s">
        <v>24</v>
      </c>
      <c r="C46" s="26">
        <v>5880</v>
      </c>
      <c r="D46" s="29">
        <f>SUM(D47:D47)</f>
        <v>5880</v>
      </c>
      <c r="E46" s="25">
        <f>(D46*100)/C46</f>
        <v>100</v>
      </c>
      <c r="F46" s="23">
        <v>3.7329</v>
      </c>
      <c r="G46" s="23">
        <v>3.7329</v>
      </c>
      <c r="H46" s="21">
        <f>(G46*100)/F46-100</f>
        <v>0</v>
      </c>
      <c r="I46" s="6">
        <f>FLOOR(G46,0.00001)*D46</f>
        <v>21949.452</v>
      </c>
    </row>
    <row r="47" spans="1:9" ht="13.5">
      <c r="A47" s="5"/>
      <c r="B47" s="18"/>
      <c r="C47" s="28" t="s">
        <v>34</v>
      </c>
      <c r="D47" s="26">
        <v>5880</v>
      </c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10</v>
      </c>
      <c r="B49" s="18" t="s">
        <v>24</v>
      </c>
      <c r="C49" s="26">
        <v>284030</v>
      </c>
      <c r="D49" s="29">
        <f>SUM(D50:D50)</f>
        <v>0</v>
      </c>
      <c r="E49" s="25">
        <f>(D49*100)/C49</f>
        <v>0</v>
      </c>
      <c r="F49" s="23">
        <v>3.7329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26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11</v>
      </c>
      <c r="B52" s="18" t="s">
        <v>32</v>
      </c>
      <c r="C52" s="26">
        <v>178483.5</v>
      </c>
      <c r="D52" s="29">
        <f>SUM(D53:D54)</f>
        <v>38000</v>
      </c>
      <c r="E52" s="25">
        <f>(D52*100)/C52</f>
        <v>21.290483434042923</v>
      </c>
      <c r="F52" s="23">
        <v>3.7329</v>
      </c>
      <c r="G52" s="23">
        <v>3.7329</v>
      </c>
      <c r="H52" s="21">
        <f>(G52*100)/F52-100</f>
        <v>0</v>
      </c>
      <c r="I52" s="6">
        <f>FLOOR(G52,0.00001)*D52</f>
        <v>141850.2</v>
      </c>
    </row>
    <row r="53" spans="1:9" ht="13.5">
      <c r="A53" s="5"/>
      <c r="B53" s="18"/>
      <c r="C53" s="28" t="s">
        <v>35</v>
      </c>
      <c r="D53" s="26">
        <v>14000</v>
      </c>
      <c r="E53" s="22"/>
      <c r="F53" s="23"/>
      <c r="G53" s="24"/>
      <c r="H53" s="21"/>
      <c r="I53" s="6"/>
    </row>
    <row r="54" spans="1:9" ht="13.5">
      <c r="A54" s="5"/>
      <c r="B54" s="18"/>
      <c r="C54" s="28" t="s">
        <v>34</v>
      </c>
      <c r="D54" s="26">
        <v>24000</v>
      </c>
      <c r="E54" s="22"/>
      <c r="F54" s="23"/>
      <c r="G54" s="24"/>
      <c r="H54" s="21"/>
      <c r="I54" s="6"/>
    </row>
    <row r="55" spans="1:9" ht="13.5">
      <c r="A55" s="5"/>
      <c r="B55" s="18"/>
      <c r="C55" s="28"/>
      <c r="D55" s="26"/>
      <c r="E55" s="22"/>
      <c r="F55" s="23"/>
      <c r="G55" s="24"/>
      <c r="H55" s="21"/>
      <c r="I55" s="6"/>
    </row>
    <row r="56" spans="1:9" ht="13.5">
      <c r="A56" s="5">
        <v>12</v>
      </c>
      <c r="B56" s="18" t="s">
        <v>25</v>
      </c>
      <c r="C56" s="26">
        <v>184700</v>
      </c>
      <c r="D56" s="29">
        <f>SUM(D57:D60)</f>
        <v>184700</v>
      </c>
      <c r="E56" s="25">
        <f>(D56*100)/C56</f>
        <v>100</v>
      </c>
      <c r="F56" s="23">
        <v>3.7329</v>
      </c>
      <c r="G56" s="23">
        <v>3.79</v>
      </c>
      <c r="H56" s="21">
        <f>(G56*100)/F56-100</f>
        <v>1.5296418334270925</v>
      </c>
      <c r="I56" s="6">
        <f>FLOOR(G56,0.00001)*D56</f>
        <v>700013.0000000001</v>
      </c>
    </row>
    <row r="57" spans="1:9" ht="13.5">
      <c r="A57" s="5"/>
      <c r="B57" s="18"/>
      <c r="C57" s="28" t="s">
        <v>33</v>
      </c>
      <c r="D57" s="26">
        <v>30000</v>
      </c>
      <c r="E57" s="22"/>
      <c r="F57" s="23"/>
      <c r="G57" s="24"/>
      <c r="H57" s="21"/>
      <c r="I57" s="6"/>
    </row>
    <row r="58" spans="1:9" ht="13.5">
      <c r="A58" s="5"/>
      <c r="B58" s="18"/>
      <c r="C58" s="28" t="s">
        <v>22</v>
      </c>
      <c r="D58" s="26">
        <v>32670</v>
      </c>
      <c r="E58" s="22"/>
      <c r="F58" s="23"/>
      <c r="G58" s="24"/>
      <c r="H58" s="21"/>
      <c r="I58" s="6"/>
    </row>
    <row r="59" spans="1:9" ht="13.5">
      <c r="A59" s="5"/>
      <c r="B59" s="18"/>
      <c r="C59" s="28" t="s">
        <v>20</v>
      </c>
      <c r="D59" s="26">
        <v>13249</v>
      </c>
      <c r="E59" s="22"/>
      <c r="F59" s="23"/>
      <c r="G59" s="24"/>
      <c r="H59" s="21"/>
      <c r="I59" s="6"/>
    </row>
    <row r="60" spans="1:9" ht="13.5">
      <c r="A60" s="5"/>
      <c r="B60" s="18"/>
      <c r="C60" s="28" t="s">
        <v>34</v>
      </c>
      <c r="D60" s="26">
        <v>108781</v>
      </c>
      <c r="E60" s="22"/>
      <c r="F60" s="23"/>
      <c r="G60" s="24"/>
      <c r="H60" s="21"/>
      <c r="I60" s="6"/>
    </row>
    <row r="61" spans="1:9" ht="13.5">
      <c r="A61" s="5"/>
      <c r="B61" s="18"/>
      <c r="C61" s="28"/>
      <c r="D61" s="26"/>
      <c r="E61" s="22"/>
      <c r="F61" s="23"/>
      <c r="G61" s="24"/>
      <c r="H61" s="21"/>
      <c r="I61" s="6"/>
    </row>
    <row r="62" spans="1:9" ht="13.5">
      <c r="A62" s="5">
        <v>13</v>
      </c>
      <c r="B62" s="18" t="s">
        <v>25</v>
      </c>
      <c r="C62" s="26">
        <v>286440</v>
      </c>
      <c r="D62" s="29">
        <f>SUM(D63:D63)</f>
        <v>30250</v>
      </c>
      <c r="E62" s="25">
        <f>(D62*100)/C62</f>
        <v>10.560675883256529</v>
      </c>
      <c r="F62" s="23">
        <v>3.7329</v>
      </c>
      <c r="G62" s="23">
        <v>3.7329</v>
      </c>
      <c r="H62" s="21">
        <f>(G62*100)/F62-100</f>
        <v>0</v>
      </c>
      <c r="I62" s="6">
        <f>FLOOR(G62,0.00001)*D62</f>
        <v>112920.225</v>
      </c>
    </row>
    <row r="63" spans="1:9" ht="13.5">
      <c r="A63" s="5"/>
      <c r="B63" s="18"/>
      <c r="C63" s="28" t="s">
        <v>22</v>
      </c>
      <c r="D63" s="26">
        <v>30250</v>
      </c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5">
        <v>14</v>
      </c>
      <c r="B65" s="18" t="s">
        <v>25</v>
      </c>
      <c r="C65" s="26">
        <v>13020</v>
      </c>
      <c r="D65" s="29">
        <f>SUM(D66:D66)</f>
        <v>0</v>
      </c>
      <c r="E65" s="25">
        <f>(D65*100)/C65</f>
        <v>0</v>
      </c>
      <c r="F65" s="23">
        <v>3.7329</v>
      </c>
      <c r="G65" s="21">
        <v>0</v>
      </c>
      <c r="H65" s="21">
        <v>0</v>
      </c>
      <c r="I65" s="6">
        <f>FLOOR(G65,0.00001)*D65</f>
        <v>0</v>
      </c>
    </row>
    <row r="66" spans="1:9" ht="13.5">
      <c r="A66" s="5"/>
      <c r="B66" s="18"/>
      <c r="C66" s="28" t="s">
        <v>26</v>
      </c>
      <c r="D66" s="26"/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5">
        <v>15</v>
      </c>
      <c r="B68" s="18" t="s">
        <v>25</v>
      </c>
      <c r="C68" s="26">
        <v>27245</v>
      </c>
      <c r="D68" s="29">
        <f>SUM(D69:D69)</f>
        <v>27245</v>
      </c>
      <c r="E68" s="25">
        <f>(D68*100)/C68</f>
        <v>100</v>
      </c>
      <c r="F68" s="23">
        <v>3.7329</v>
      </c>
      <c r="G68" s="23">
        <v>3.75</v>
      </c>
      <c r="H68" s="21">
        <f>(G68*100)/F68-100</f>
        <v>0.4580888853170535</v>
      </c>
      <c r="I68" s="6">
        <f>FLOOR(G68,0.00001)*D68</f>
        <v>102168.75000000001</v>
      </c>
    </row>
    <row r="69" spans="1:9" ht="13.5">
      <c r="A69" s="5"/>
      <c r="B69" s="18"/>
      <c r="C69" s="28" t="s">
        <v>34</v>
      </c>
      <c r="D69" s="26">
        <v>27245</v>
      </c>
      <c r="E69" s="22"/>
      <c r="F69" s="23"/>
      <c r="G69" s="24"/>
      <c r="H69" s="21"/>
      <c r="I69" s="6"/>
    </row>
    <row r="70" spans="1:9" ht="13.5">
      <c r="A70" s="5"/>
      <c r="B70" s="18"/>
      <c r="C70" s="28"/>
      <c r="D70" s="26"/>
      <c r="E70" s="22"/>
      <c r="F70" s="23"/>
      <c r="G70" s="24"/>
      <c r="H70" s="21"/>
      <c r="I70" s="6"/>
    </row>
    <row r="71" spans="1:9" ht="13.5">
      <c r="A71" s="5">
        <v>16</v>
      </c>
      <c r="B71" s="18" t="s">
        <v>25</v>
      </c>
      <c r="C71" s="26">
        <v>387435</v>
      </c>
      <c r="D71" s="29">
        <f>SUM(D72:D75)</f>
        <v>387435</v>
      </c>
      <c r="E71" s="25">
        <f>(D71*100)/C71</f>
        <v>100</v>
      </c>
      <c r="F71" s="23">
        <v>3.7329</v>
      </c>
      <c r="G71" s="23">
        <v>4.2</v>
      </c>
      <c r="H71" s="21">
        <f>(G71*100)/F71-100</f>
        <v>12.513059551555088</v>
      </c>
      <c r="I71" s="6">
        <f>FLOOR(G71,0.00001)*D71</f>
        <v>1627227</v>
      </c>
    </row>
    <row r="72" spans="1:9" ht="13.5">
      <c r="A72" s="5"/>
      <c r="B72" s="18"/>
      <c r="C72" s="28" t="s">
        <v>33</v>
      </c>
      <c r="D72" s="26">
        <v>90000</v>
      </c>
      <c r="E72" s="22"/>
      <c r="F72" s="23"/>
      <c r="G72" s="24"/>
      <c r="H72" s="21"/>
      <c r="I72" s="6"/>
    </row>
    <row r="73" spans="1:9" ht="13.5">
      <c r="A73" s="5"/>
      <c r="B73" s="18"/>
      <c r="C73" s="28" t="s">
        <v>22</v>
      </c>
      <c r="D73" s="26">
        <v>60500</v>
      </c>
      <c r="E73" s="22"/>
      <c r="F73" s="23"/>
      <c r="G73" s="24"/>
      <c r="H73" s="21"/>
      <c r="I73" s="6"/>
    </row>
    <row r="74" spans="1:9" ht="13.5">
      <c r="A74" s="5"/>
      <c r="B74" s="18"/>
      <c r="C74" s="28" t="s">
        <v>23</v>
      </c>
      <c r="D74" s="26">
        <v>15125</v>
      </c>
      <c r="E74" s="22"/>
      <c r="F74" s="23"/>
      <c r="G74" s="24"/>
      <c r="H74" s="21"/>
      <c r="I74" s="6"/>
    </row>
    <row r="75" spans="1:9" ht="13.5">
      <c r="A75" s="5"/>
      <c r="B75" s="18"/>
      <c r="C75" s="28" t="s">
        <v>34</v>
      </c>
      <c r="D75" s="26">
        <v>221810</v>
      </c>
      <c r="E75" s="22"/>
      <c r="F75" s="23"/>
      <c r="G75" s="24"/>
      <c r="H75" s="21"/>
      <c r="I75" s="6"/>
    </row>
    <row r="76" spans="1:9" ht="13.5">
      <c r="A76" s="5"/>
      <c r="B76" s="18"/>
      <c r="C76" s="28"/>
      <c r="D76" s="26"/>
      <c r="E76" s="22"/>
      <c r="F76" s="23"/>
      <c r="G76" s="24"/>
      <c r="H76" s="21"/>
      <c r="I76" s="6"/>
    </row>
    <row r="77" spans="1:9" ht="13.5">
      <c r="A77" s="5">
        <v>17</v>
      </c>
      <c r="B77" s="18" t="s">
        <v>25</v>
      </c>
      <c r="C77" s="26">
        <v>66470</v>
      </c>
      <c r="D77" s="29">
        <f>SUM(D78:D79)</f>
        <v>66470</v>
      </c>
      <c r="E77" s="25">
        <f>(D77*100)/C77</f>
        <v>100</v>
      </c>
      <c r="F77" s="23">
        <v>3.7329</v>
      </c>
      <c r="G77" s="23">
        <v>3.96</v>
      </c>
      <c r="H77" s="21">
        <f>(G77*100)/F77-100</f>
        <v>6.083741862894797</v>
      </c>
      <c r="I77" s="6">
        <f>FLOOR(G77,0.00001)*D77</f>
        <v>263221.2</v>
      </c>
    </row>
    <row r="78" spans="1:9" ht="13.5">
      <c r="A78" s="5"/>
      <c r="B78" s="18"/>
      <c r="C78" s="28" t="s">
        <v>23</v>
      </c>
      <c r="D78" s="26">
        <v>57475</v>
      </c>
      <c r="E78" s="22"/>
      <c r="F78" s="23"/>
      <c r="G78" s="24"/>
      <c r="H78" s="21"/>
      <c r="I78" s="6"/>
    </row>
    <row r="79" spans="1:9" ht="13.5">
      <c r="A79" s="5"/>
      <c r="B79" s="18"/>
      <c r="C79" s="28" t="s">
        <v>34</v>
      </c>
      <c r="D79" s="26">
        <v>8995</v>
      </c>
      <c r="E79" s="22"/>
      <c r="F79" s="23"/>
      <c r="G79" s="24"/>
      <c r="H79" s="21"/>
      <c r="I79" s="6"/>
    </row>
    <row r="80" spans="1:9" ht="13.5">
      <c r="A80" s="5"/>
      <c r="B80" s="18"/>
      <c r="C80" s="28"/>
      <c r="D80" s="26"/>
      <c r="E80" s="22"/>
      <c r="F80" s="23"/>
      <c r="G80" s="24"/>
      <c r="H80" s="21"/>
      <c r="I80" s="6"/>
    </row>
    <row r="81" spans="1:9" ht="13.5">
      <c r="A81" s="10"/>
      <c r="B81" s="12" t="s">
        <v>14</v>
      </c>
      <c r="C81" s="27">
        <f>SUM(C20:C80)</f>
        <v>4792933.5</v>
      </c>
      <c r="D81" s="30">
        <f>SUM(D20,D23,D26,D30,D35,D41,D46,D49,D52,D56,D62,D65,D68,D71,D77)</f>
        <v>1531555</v>
      </c>
      <c r="E81" s="19">
        <f>(D81*100)/C81</f>
        <v>31.954438758643324</v>
      </c>
      <c r="F81" s="15"/>
      <c r="G81" s="15"/>
      <c r="H81" s="11"/>
      <c r="I81" s="20">
        <f>SUM(I20:I80)</f>
        <v>5926803.530500001</v>
      </c>
    </row>
    <row r="82" spans="1:9" ht="13.5">
      <c r="A82" s="5"/>
      <c r="B82" s="18"/>
      <c r="C82" s="28"/>
      <c r="D82" s="26"/>
      <c r="E82" s="22"/>
      <c r="F82" s="23"/>
      <c r="G82" s="24"/>
      <c r="H82" s="21"/>
      <c r="I82" s="6"/>
    </row>
    <row r="83" spans="1:9" ht="13.5">
      <c r="A83" s="13"/>
      <c r="B83" s="12" t="s">
        <v>12</v>
      </c>
      <c r="C83" s="27">
        <f>SUM(C16,C81)</f>
        <v>4828427.5</v>
      </c>
      <c r="D83" s="27">
        <f>SUM(D16,D81)</f>
        <v>1567049</v>
      </c>
      <c r="E83" s="19">
        <f>(D83*100)/C83</f>
        <v>32.45464491286242</v>
      </c>
      <c r="F83" s="14"/>
      <c r="G83" s="14"/>
      <c r="H83" s="14"/>
      <c r="I83" s="31">
        <f>SUM(I16,I81)</f>
        <v>6085989.990500001</v>
      </c>
    </row>
  </sheetData>
  <sheetProtection/>
  <mergeCells count="3">
    <mergeCell ref="A2:I2"/>
    <mergeCell ref="A18:I18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2011-11-11T19:18:19Z</cp:lastPrinted>
  <dcterms:created xsi:type="dcterms:W3CDTF">2005-05-09T20:19:33Z</dcterms:created>
  <dcterms:modified xsi:type="dcterms:W3CDTF">2011-11-11T19:18:20Z</dcterms:modified>
  <cp:category/>
  <cp:version/>
  <cp:contentType/>
  <cp:contentStatus/>
</cp:coreProperties>
</file>