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5 CAFÉ VENDA 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<sst xmlns="http://schemas.openxmlformats.org/spreadsheetml/2006/main" count="52" uniqueCount="30">
  <si>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</si>
  <si>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</si>
  <si>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</si>
  <si>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</si>
  <si>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</si>
  <si>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</si>
  <si>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</si>
  <si>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</si>
  <si>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</si>
  <si>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</si>
  <si>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</si>
  <si>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</si>
  <si>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</si>
  <si>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</si>
  <si>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</si>
  <si>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</si>
  <si>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</si>
  <si>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</si>
  <si>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</si>
  <si>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</si>
  <si>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Manhumirim</t>
  </si>
  <si>
    <t>Teofilo Otoni</t>
  </si>
  <si>
    <t>RETIRADO</t>
  </si>
  <si>
    <t>Perdoes</t>
  </si>
  <si>
    <t>BBSB</t>
  </si>
  <si>
    <t>BBM MG</t>
  </si>
  <si>
    <t>BCMM</t>
  </si>
  <si>
    <t>BCML</t>
  </si>
  <si>
    <t xml:space="preserve">        AVISO DE VENDA DE CAFÉ EM GRÃOS – Nº 415/11 - 14/10/2011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</si>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</sst>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31">
      <selection activeCell="H42" sqref="H4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1294873</v>
      </c>
      <c r="D10" s="29">
        <f>SUM(D11:D12)</f>
        <v>272250</v>
      </c>
      <c r="E10" s="25">
        <f>(D10*100)/C10</f>
        <v>21.025227956718535</v>
      </c>
      <c r="F10" s="23">
        <v>4.2</v>
      </c>
      <c r="G10" s="23">
        <v>4.2</v>
      </c>
      <c r="H10" s="21">
        <f>(G10*100)/F10-100</f>
        <v>0</v>
      </c>
      <c r="I10" s="6">
        <f>FLOOR(G10,0.00001)*D10</f>
        <v>1143450</v>
      </c>
    </row>
    <row r="11" spans="1:9" ht="13.5">
      <c r="A11" s="5"/>
      <c r="B11" s="18"/>
      <c r="C11" s="28" t="s">
        <v>27</v>
      </c>
      <c r="D11" s="26">
        <v>30250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25</v>
      </c>
      <c r="D12" s="26">
        <v>242000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20</v>
      </c>
      <c r="C14" s="26">
        <v>235423</v>
      </c>
      <c r="D14" s="29">
        <f>SUM(D15:D15)</f>
        <v>0</v>
      </c>
      <c r="E14" s="25">
        <f>(D14*100)/C14</f>
        <v>0</v>
      </c>
      <c r="F14" s="23">
        <v>4.2</v>
      </c>
      <c r="G14" s="21">
        <v>0</v>
      </c>
      <c r="H14" s="21">
        <v>0</v>
      </c>
      <c r="I14" s="6">
        <f>FLOOR(G14,0.00001)*D14</f>
        <v>0</v>
      </c>
    </row>
    <row r="15" spans="1:9" ht="13.5">
      <c r="A15" s="5"/>
      <c r="B15" s="18"/>
      <c r="C15" s="28" t="s">
        <v>22</v>
      </c>
      <c r="D15" s="26"/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20</v>
      </c>
      <c r="C17" s="26">
        <v>1147.5</v>
      </c>
      <c r="D17" s="29">
        <f>SUM(D18:D18)</f>
        <v>0</v>
      </c>
      <c r="E17" s="25">
        <f>(D17*100)/C17</f>
        <v>0</v>
      </c>
      <c r="F17" s="23">
        <v>4.2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22</v>
      </c>
      <c r="D18" s="26"/>
      <c r="E18" s="25"/>
      <c r="F18" s="23"/>
      <c r="G18" s="21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4</v>
      </c>
      <c r="B20" s="18" t="s">
        <v>20</v>
      </c>
      <c r="C20" s="26">
        <v>45729</v>
      </c>
      <c r="D20" s="29">
        <f>SUM(D21:D21)</f>
        <v>0</v>
      </c>
      <c r="E20" s="25">
        <f>(D20*100)/C20</f>
        <v>0</v>
      </c>
      <c r="F20" s="23">
        <v>4.2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22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23</v>
      </c>
      <c r="C23" s="26">
        <v>31425</v>
      </c>
      <c r="D23" s="29">
        <f>SUM(D24:D24)</f>
        <v>30250</v>
      </c>
      <c r="E23" s="25">
        <f>(D23*100)/C23</f>
        <v>96.26093874303898</v>
      </c>
      <c r="F23" s="23">
        <v>4.42</v>
      </c>
      <c r="G23" s="23">
        <v>4.42</v>
      </c>
      <c r="H23" s="21">
        <f>(G23*100)/F23-100</f>
        <v>0</v>
      </c>
      <c r="I23" s="6">
        <f>FLOOR(G23,0.00001)*D23</f>
        <v>133705</v>
      </c>
    </row>
    <row r="24" spans="1:9" ht="13.5">
      <c r="A24" s="5"/>
      <c r="B24" s="18"/>
      <c r="C24" s="28" t="s">
        <v>27</v>
      </c>
      <c r="D24" s="26">
        <v>30250</v>
      </c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6</v>
      </c>
      <c r="B26" s="18" t="s">
        <v>21</v>
      </c>
      <c r="C26" s="26">
        <v>15034.5</v>
      </c>
      <c r="D26" s="29">
        <f>SUM(D27:D27)</f>
        <v>15034.5</v>
      </c>
      <c r="E26" s="25">
        <f>(D26*100)/C26</f>
        <v>100</v>
      </c>
      <c r="F26" s="23">
        <v>3.757</v>
      </c>
      <c r="G26" s="23">
        <v>3.757</v>
      </c>
      <c r="H26" s="21">
        <f>(G26*100)/F26-100</f>
        <v>0</v>
      </c>
      <c r="I26" s="6">
        <f>FLOOR(G26,0.00001)*D26</f>
        <v>56484.616500000004</v>
      </c>
    </row>
    <row r="27" spans="1:9" ht="13.5">
      <c r="A27" s="5"/>
      <c r="B27" s="18"/>
      <c r="C27" s="28" t="s">
        <v>26</v>
      </c>
      <c r="D27" s="26">
        <v>15034.5</v>
      </c>
      <c r="E27" s="25"/>
      <c r="F27" s="23"/>
      <c r="G27" s="23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7</v>
      </c>
      <c r="B29" s="18" t="s">
        <v>21</v>
      </c>
      <c r="C29" s="26">
        <v>82660.5</v>
      </c>
      <c r="D29" s="29">
        <f>SUM(D30:D31)</f>
        <v>82660.5</v>
      </c>
      <c r="E29" s="25">
        <f>(D29*100)/C29</f>
        <v>100</v>
      </c>
      <c r="F29" s="23">
        <v>3.757</v>
      </c>
      <c r="G29" s="23">
        <v>3.7782</v>
      </c>
      <c r="H29" s="21">
        <f>(G29*100)/F29-100</f>
        <v>0.5642800106467831</v>
      </c>
      <c r="I29" s="6">
        <f>FLOOR(G29,0.00001)*D29</f>
        <v>312307.9011</v>
      </c>
    </row>
    <row r="30" spans="1:9" ht="13.5">
      <c r="A30" s="5"/>
      <c r="B30" s="18"/>
      <c r="C30" s="28" t="s">
        <v>26</v>
      </c>
      <c r="D30" s="26">
        <v>52410.5</v>
      </c>
      <c r="E30" s="22"/>
      <c r="F30" s="23"/>
      <c r="G30" s="24"/>
      <c r="H30" s="21"/>
      <c r="I30" s="6"/>
    </row>
    <row r="31" spans="1:9" ht="13.5">
      <c r="A31" s="5"/>
      <c r="B31" s="18"/>
      <c r="C31" s="28" t="s">
        <v>27</v>
      </c>
      <c r="D31" s="26">
        <v>30250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8</v>
      </c>
      <c r="B33" s="18" t="s">
        <v>21</v>
      </c>
      <c r="C33" s="26">
        <v>1648</v>
      </c>
      <c r="D33" s="29">
        <f>SUM(D34:D34)</f>
        <v>1648</v>
      </c>
      <c r="E33" s="25">
        <f>(D33*100)/C33</f>
        <v>100</v>
      </c>
      <c r="F33" s="23">
        <v>3.757</v>
      </c>
      <c r="G33" s="23">
        <v>3.757</v>
      </c>
      <c r="H33" s="21">
        <f>(G33*100)/F33-100</f>
        <v>0</v>
      </c>
      <c r="I33" s="6">
        <f>FLOOR(G33,0.00001)*D33</f>
        <v>6191.536</v>
      </c>
    </row>
    <row r="34" spans="1:9" ht="13.5">
      <c r="A34" s="5"/>
      <c r="B34" s="18"/>
      <c r="C34" s="28" t="s">
        <v>26</v>
      </c>
      <c r="D34" s="26">
        <v>1648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9</v>
      </c>
      <c r="B36" s="18" t="s">
        <v>21</v>
      </c>
      <c r="C36" s="26">
        <v>70618</v>
      </c>
      <c r="D36" s="29">
        <f>SUM(D37:D37)</f>
        <v>70618</v>
      </c>
      <c r="E36" s="25">
        <f>(D36*100)/C36</f>
        <v>100</v>
      </c>
      <c r="F36" s="23">
        <v>3.757</v>
      </c>
      <c r="G36" s="23">
        <v>4.1001</v>
      </c>
      <c r="H36" s="21">
        <f>(G36*100)/F36-100</f>
        <v>9.1322863987224</v>
      </c>
      <c r="I36" s="6">
        <f>FLOOR(G36,0.00001)*D36</f>
        <v>289540.8618</v>
      </c>
    </row>
    <row r="37" spans="1:9" ht="13.5">
      <c r="A37" s="5"/>
      <c r="B37" s="18"/>
      <c r="C37" s="28" t="s">
        <v>26</v>
      </c>
      <c r="D37" s="26">
        <v>70618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10</v>
      </c>
      <c r="B39" s="18" t="s">
        <v>21</v>
      </c>
      <c r="C39" s="26">
        <v>8541</v>
      </c>
      <c r="D39" s="29">
        <f>SUM(D40:D40)</f>
        <v>8541</v>
      </c>
      <c r="E39" s="25">
        <f>(D39*100)/C39</f>
        <v>100</v>
      </c>
      <c r="F39" s="23">
        <v>3.757</v>
      </c>
      <c r="G39" s="23">
        <v>3.82</v>
      </c>
      <c r="H39" s="21">
        <f>(G39*100)/F39-100</f>
        <v>1.6768698429598032</v>
      </c>
      <c r="I39" s="6">
        <f>FLOOR(G39,0.00001)*D39</f>
        <v>32626.620000000003</v>
      </c>
    </row>
    <row r="40" spans="1:9" ht="13.5">
      <c r="A40" s="5"/>
      <c r="B40" s="18"/>
      <c r="C40" s="28" t="s">
        <v>26</v>
      </c>
      <c r="D40" s="26">
        <v>8541</v>
      </c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11</v>
      </c>
      <c r="B42" s="18" t="s">
        <v>21</v>
      </c>
      <c r="C42" s="26">
        <v>93929</v>
      </c>
      <c r="D42" s="29">
        <f>SUM(D43:D45)</f>
        <v>74375</v>
      </c>
      <c r="E42" s="25">
        <f>(D42*100)/C42</f>
        <v>79.18214821833513</v>
      </c>
      <c r="F42" s="23">
        <v>3.757</v>
      </c>
      <c r="G42" s="23">
        <v>4.1501</v>
      </c>
      <c r="H42" s="21">
        <f>(G42*100)/F42-100</f>
        <v>10.463135480436506</v>
      </c>
      <c r="I42" s="6">
        <f>FLOOR(G42,0.00001)*D42</f>
        <v>308663.6875</v>
      </c>
    </row>
    <row r="43" spans="1:9" ht="13.5">
      <c r="A43" s="5"/>
      <c r="B43" s="18"/>
      <c r="C43" s="28" t="s">
        <v>26</v>
      </c>
      <c r="D43" s="26">
        <v>30250</v>
      </c>
      <c r="E43" s="22"/>
      <c r="F43" s="23"/>
      <c r="G43" s="24"/>
      <c r="H43" s="21"/>
      <c r="I43" s="6"/>
    </row>
    <row r="44" spans="1:9" ht="13.5">
      <c r="A44" s="5"/>
      <c r="B44" s="18"/>
      <c r="C44" s="28" t="s">
        <v>24</v>
      </c>
      <c r="D44" s="26">
        <v>29000</v>
      </c>
      <c r="E44" s="22"/>
      <c r="F44" s="23"/>
      <c r="G44" s="24"/>
      <c r="H44" s="21"/>
      <c r="I44" s="6"/>
    </row>
    <row r="45" spans="1:9" ht="13.5">
      <c r="A45" s="5"/>
      <c r="B45" s="18"/>
      <c r="C45" s="28" t="s">
        <v>29</v>
      </c>
      <c r="D45" s="26">
        <v>15125</v>
      </c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SUM(C10:C46)</f>
        <v>1881028.5</v>
      </c>
      <c r="D47" s="30">
        <f>SUM(D10,D14,D17,D20,D23,D26,D29,D33,D36,D39,D42)</f>
        <v>555377</v>
      </c>
      <c r="E47" s="19">
        <f>(D47*100)/C47</f>
        <v>29.52517731655847</v>
      </c>
      <c r="F47" s="15"/>
      <c r="G47" s="15"/>
      <c r="H47" s="11"/>
      <c r="I47" s="20">
        <f>SUM(I10:I46)</f>
        <v>2282970.2229000004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3"/>
      <c r="B49" s="12" t="s">
        <v>12</v>
      </c>
      <c r="C49" s="27">
        <f>SUM(C47)</f>
        <v>1881028.5</v>
      </c>
      <c r="D49" s="27">
        <f>SUM(D47)</f>
        <v>555377</v>
      </c>
      <c r="E49" s="19">
        <f>(D49*100)/C49</f>
        <v>29.52517731655847</v>
      </c>
      <c r="F49" s="14"/>
      <c r="G49" s="14"/>
      <c r="H49" s="14"/>
      <c r="I49" s="31">
        <f>SUM(I47)</f>
        <v>2282970.2229000004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2011-10-14T14:56:32Z</cp:lastPrinted>
  <dcterms:created xsi:type="dcterms:W3CDTF">2005-05-09T20:19:33Z</dcterms:created>
  <dcterms:modified xsi:type="dcterms:W3CDTF">2011-10-14T14:56:35Z</dcterms:modified>
  <cp:category/>
  <cp:version/>
  <cp:contentType/>
  <cp:contentStatus/>
</cp:coreProperties>
</file>