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5 TRIGO VENDA 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<sst xmlns="http://schemas.openxmlformats.org/spreadsheetml/2006/main" count="98" uniqueCount="51">
  <si>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</si>
  <si>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</si>
  <si>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</si>
  <si>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</si>
  <si>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</si>
  <si>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</si>
  <si>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</si>
  <si>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</si>
  <si>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</si>
  <si>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</si>
  <si>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</si>
  <si>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</si>
  <si>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</si>
  <si>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</si>
  <si>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</si>
  <si>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</si>
  <si>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</si>
  <si>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</si>
  <si>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</si>
  <si>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</si>
  <si>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</si>
  <si>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</si>
  <si>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</si>
  <si>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</si>
  <si>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</si>
  <si>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Dourados</t>
  </si>
  <si>
    <t>Ibiraiaras</t>
  </si>
  <si>
    <t>Passo Fundo</t>
  </si>
  <si>
    <t>Bauru</t>
  </si>
  <si>
    <t>Palmital</t>
  </si>
  <si>
    <t>Paranapanema</t>
  </si>
  <si>
    <t>Sumare</t>
  </si>
  <si>
    <t>Cambe</t>
  </si>
  <si>
    <t>Chapada</t>
  </si>
  <si>
    <t>Ciriaco</t>
  </si>
  <si>
    <t>Colorado</t>
  </si>
  <si>
    <t>Cruz Alta</t>
  </si>
  <si>
    <t>Lagoa Vermelha</t>
  </si>
  <si>
    <t>Maçambara</t>
  </si>
  <si>
    <t>Machadinho</t>
  </si>
  <si>
    <t>São Borja</t>
  </si>
  <si>
    <t>Victor Graeff</t>
  </si>
  <si>
    <t>CANCELADO</t>
  </si>
  <si>
    <t>Maringa</t>
  </si>
  <si>
    <t>BMS</t>
  </si>
  <si>
    <t>BCML</t>
  </si>
  <si>
    <t>Itarare</t>
  </si>
  <si>
    <t xml:space="preserve">        AVISO DE VENDA DE TRIGO EM GRÃOS – Nº 365/11 - 19/09/2011</t>
  </si>
  <si>
    <t>Muitos Capoes</t>
  </si>
  <si>
    <t>Bernadino de Campos</t>
  </si>
  <si>
    <t>Pedrinhas Paulista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</si>
</sst>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workbookViewId="0" topLeftCell="A1">
      <selection activeCell="G79" sqref="G7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47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25</v>
      </c>
      <c r="C10" s="29">
        <v>0</v>
      </c>
      <c r="D10" s="32">
        <f>SUM(D11:D11)</f>
        <v>0</v>
      </c>
      <c r="E10" s="24">
        <v>0</v>
      </c>
      <c r="F10" s="24">
        <v>0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42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25</v>
      </c>
      <c r="C13" s="29">
        <v>0</v>
      </c>
      <c r="D13" s="32">
        <f>SUM(D14:D14)</f>
        <v>0</v>
      </c>
      <c r="E13" s="24">
        <v>0</v>
      </c>
      <c r="F13" s="24">
        <v>0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42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25</v>
      </c>
      <c r="C16" s="29">
        <v>0</v>
      </c>
      <c r="D16" s="32">
        <f>SUM(D17:D17)</f>
        <v>0</v>
      </c>
      <c r="E16" s="24">
        <v>0</v>
      </c>
      <c r="F16" s="24">
        <v>0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42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11"/>
      <c r="B19" s="14" t="s">
        <v>14</v>
      </c>
      <c r="C19" s="30">
        <f>SUM(C10:C18)</f>
        <v>0</v>
      </c>
      <c r="D19" s="33">
        <f>SUM(D10,D13,D16)</f>
        <v>0</v>
      </c>
      <c r="E19" s="22">
        <v>0</v>
      </c>
      <c r="F19" s="17"/>
      <c r="G19" s="17"/>
      <c r="H19" s="12"/>
      <c r="I19" s="23">
        <f>SUM(I10:I18)</f>
        <v>0</v>
      </c>
    </row>
    <row r="20" ht="12.75">
      <c r="C20" s="13"/>
    </row>
    <row r="21" spans="1:9" ht="13.5">
      <c r="A21" s="36" t="s">
        <v>19</v>
      </c>
      <c r="B21" s="37"/>
      <c r="C21" s="37"/>
      <c r="D21" s="37"/>
      <c r="E21" s="37"/>
      <c r="F21" s="37"/>
      <c r="G21" s="37"/>
      <c r="H21" s="37"/>
      <c r="I21" s="38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1" t="s">
        <v>32</v>
      </c>
      <c r="C23" s="29">
        <v>0</v>
      </c>
      <c r="D23" s="32">
        <f>SUM(D24:D24)</f>
        <v>0</v>
      </c>
      <c r="E23" s="24">
        <v>0</v>
      </c>
      <c r="F23" s="24">
        <v>0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42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43</v>
      </c>
      <c r="C26" s="29">
        <v>0</v>
      </c>
      <c r="D26" s="32">
        <f>SUM(D27:D27)</f>
        <v>0</v>
      </c>
      <c r="E26" s="24">
        <v>0</v>
      </c>
      <c r="F26" s="24">
        <v>0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42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43</v>
      </c>
      <c r="C29" s="29">
        <v>0</v>
      </c>
      <c r="D29" s="32">
        <f>SUM(D30:D30)</f>
        <v>0</v>
      </c>
      <c r="E29" s="24">
        <v>0</v>
      </c>
      <c r="F29" s="24">
        <v>0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42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11"/>
      <c r="B32" s="14" t="s">
        <v>14</v>
      </c>
      <c r="C32" s="30">
        <f>SUM(C23:C31)</f>
        <v>0</v>
      </c>
      <c r="D32" s="33">
        <f>SUM(D23,D26,D29)</f>
        <v>0</v>
      </c>
      <c r="E32" s="22">
        <v>0</v>
      </c>
      <c r="F32" s="17"/>
      <c r="G32" s="17"/>
      <c r="H32" s="12"/>
      <c r="I32" s="23">
        <f>SUM(I23:I31)</f>
        <v>0</v>
      </c>
    </row>
    <row r="33" ht="12.75">
      <c r="C33" s="13"/>
    </row>
    <row r="34" spans="1:9" ht="13.5">
      <c r="A34" s="36" t="s">
        <v>22</v>
      </c>
      <c r="B34" s="37"/>
      <c r="C34" s="37"/>
      <c r="D34" s="37"/>
      <c r="E34" s="37"/>
      <c r="F34" s="37"/>
      <c r="G34" s="37"/>
      <c r="H34" s="37"/>
      <c r="I34" s="38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7</v>
      </c>
      <c r="B36" s="21" t="s">
        <v>33</v>
      </c>
      <c r="C36" s="29">
        <v>1000000</v>
      </c>
      <c r="D36" s="32">
        <f>SUM(D37:D37)</f>
        <v>1000000</v>
      </c>
      <c r="E36" s="28">
        <f>(D36*100)/C36</f>
        <v>100</v>
      </c>
      <c r="F36" s="26">
        <v>0.456</v>
      </c>
      <c r="G36" s="26">
        <v>0.459</v>
      </c>
      <c r="H36" s="24">
        <f>(G36*100)/F36-100</f>
        <v>0.6578947368420955</v>
      </c>
      <c r="I36" s="7">
        <f>FLOOR(G36,0.00001)*D36</f>
        <v>459000</v>
      </c>
    </row>
    <row r="37" spans="1:9" ht="13.5">
      <c r="A37" s="5"/>
      <c r="B37" s="21"/>
      <c r="C37" s="31" t="s">
        <v>45</v>
      </c>
      <c r="D37" s="29">
        <v>1000000</v>
      </c>
      <c r="E37" s="25"/>
      <c r="F37" s="26"/>
      <c r="G37" s="27"/>
      <c r="H37" s="24"/>
      <c r="I37" s="7"/>
    </row>
    <row r="38" spans="1:9" ht="13.5">
      <c r="A38" s="5"/>
      <c r="B38" s="21"/>
      <c r="C38" s="6"/>
      <c r="D38" s="18"/>
      <c r="E38" s="25"/>
      <c r="F38" s="26"/>
      <c r="G38" s="27"/>
      <c r="H38" s="24"/>
      <c r="I38" s="7"/>
    </row>
    <row r="39" spans="1:9" ht="13.5">
      <c r="A39" s="5">
        <v>8</v>
      </c>
      <c r="B39" s="21" t="s">
        <v>34</v>
      </c>
      <c r="C39" s="29">
        <v>7813240</v>
      </c>
      <c r="D39" s="32">
        <f>SUM(D40:D40)</f>
        <v>2500000</v>
      </c>
      <c r="E39" s="28">
        <f>(D39*100)/C39</f>
        <v>31.99696924707292</v>
      </c>
      <c r="F39" s="26">
        <v>0.432</v>
      </c>
      <c r="G39" s="26">
        <v>0.432</v>
      </c>
      <c r="H39" s="24">
        <f>(G39*100)/F39-100</f>
        <v>0</v>
      </c>
      <c r="I39" s="7">
        <f>FLOOR(G39,0.00001)*D39</f>
        <v>1080000.0000000002</v>
      </c>
    </row>
    <row r="40" spans="1:9" ht="13.5">
      <c r="A40" s="5"/>
      <c r="B40" s="21"/>
      <c r="C40" s="31" t="s">
        <v>44</v>
      </c>
      <c r="D40" s="32">
        <v>2500000</v>
      </c>
      <c r="E40" s="28"/>
      <c r="F40" s="26"/>
      <c r="G40" s="26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35</v>
      </c>
      <c r="C42" s="29">
        <v>5550000</v>
      </c>
      <c r="D42" s="32">
        <f>SUM(D43:D44)</f>
        <v>3000000</v>
      </c>
      <c r="E42" s="28">
        <f>(D42*100)/C42</f>
        <v>54.054054054054056</v>
      </c>
      <c r="F42" s="26">
        <v>0.456</v>
      </c>
      <c r="G42" s="26">
        <v>0.456</v>
      </c>
      <c r="H42" s="24">
        <f>(G42*100)/F42-100</f>
        <v>0</v>
      </c>
      <c r="I42" s="7">
        <f>FLOOR(G42,0.00001)*D42</f>
        <v>1368000</v>
      </c>
    </row>
    <row r="43" spans="1:9" ht="13.5">
      <c r="A43" s="35"/>
      <c r="B43" s="21"/>
      <c r="C43" s="31" t="s">
        <v>45</v>
      </c>
      <c r="D43" s="29">
        <v>500000</v>
      </c>
      <c r="E43" s="25"/>
      <c r="F43" s="26"/>
      <c r="G43" s="27"/>
      <c r="H43" s="24"/>
      <c r="I43" s="7"/>
    </row>
    <row r="44" spans="1:9" ht="13.5">
      <c r="A44" s="35"/>
      <c r="B44" s="21"/>
      <c r="C44" s="31" t="s">
        <v>44</v>
      </c>
      <c r="D44" s="29">
        <v>2500000</v>
      </c>
      <c r="E44" s="25"/>
      <c r="F44" s="26"/>
      <c r="G44" s="27"/>
      <c r="H44" s="24"/>
      <c r="I44" s="7"/>
    </row>
    <row r="45" spans="1:9" ht="13.5">
      <c r="A45" s="5"/>
      <c r="B45" s="21"/>
      <c r="C45" s="31"/>
      <c r="D45" s="29"/>
      <c r="E45" s="25"/>
      <c r="F45" s="26"/>
      <c r="G45" s="27"/>
      <c r="H45" s="24"/>
      <c r="I45" s="7"/>
    </row>
    <row r="46" spans="1:9" ht="13.5">
      <c r="A46" s="5">
        <v>10</v>
      </c>
      <c r="B46" s="21" t="s">
        <v>36</v>
      </c>
      <c r="C46" s="29">
        <v>2766350</v>
      </c>
      <c r="D46" s="32">
        <f>SUM(D47:D47)</f>
        <v>500000</v>
      </c>
      <c r="E46" s="28">
        <f>(D46*100)/C46</f>
        <v>18.074357908435303</v>
      </c>
      <c r="F46" s="26">
        <v>0.456</v>
      </c>
      <c r="G46" s="26">
        <v>0.456</v>
      </c>
      <c r="H46" s="24">
        <f>(G46*100)/F46-100</f>
        <v>0</v>
      </c>
      <c r="I46" s="7">
        <f>FLOOR(G46,0.00001)*D46</f>
        <v>228000</v>
      </c>
    </row>
    <row r="47" spans="1:9" ht="13.5">
      <c r="A47" s="5"/>
      <c r="B47" s="21"/>
      <c r="C47" s="31" t="s">
        <v>44</v>
      </c>
      <c r="D47" s="29">
        <v>500000</v>
      </c>
      <c r="E47" s="25"/>
      <c r="F47" s="26"/>
      <c r="G47" s="27"/>
      <c r="H47" s="24"/>
      <c r="I47" s="7"/>
    </row>
    <row r="48" spans="1:9" ht="13.5">
      <c r="A48" s="5"/>
      <c r="B48" s="21"/>
      <c r="C48" s="31"/>
      <c r="D48" s="29"/>
      <c r="E48" s="25"/>
      <c r="F48" s="26"/>
      <c r="G48" s="27"/>
      <c r="H48" s="24"/>
      <c r="I48" s="7"/>
    </row>
    <row r="49" spans="1:9" ht="13.5">
      <c r="A49" s="5">
        <v>11</v>
      </c>
      <c r="B49" s="21" t="s">
        <v>36</v>
      </c>
      <c r="C49" s="29">
        <v>506550</v>
      </c>
      <c r="D49" s="32">
        <f>SUM(D50:D50)</f>
        <v>0</v>
      </c>
      <c r="E49" s="28">
        <f>(D49*100)/C49</f>
        <v>0</v>
      </c>
      <c r="F49" s="26">
        <v>0.456</v>
      </c>
      <c r="G49" s="24">
        <v>0</v>
      </c>
      <c r="H49" s="24">
        <v>0</v>
      </c>
      <c r="I49" s="7">
        <f>FLOOR(G49,0.00001)*D49</f>
        <v>0</v>
      </c>
    </row>
    <row r="50" spans="1:9" ht="13.5">
      <c r="A50" s="5"/>
      <c r="B50" s="21"/>
      <c r="C50" s="31" t="s">
        <v>21</v>
      </c>
      <c r="D50" s="29"/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12</v>
      </c>
      <c r="B52" s="21" t="s">
        <v>26</v>
      </c>
      <c r="C52" s="29">
        <v>1137936</v>
      </c>
      <c r="D52" s="32">
        <f>SUM(D53:D53)</f>
        <v>100000</v>
      </c>
      <c r="E52" s="28">
        <f>(D52*100)/C52</f>
        <v>8.787840440938682</v>
      </c>
      <c r="F52" s="26">
        <v>0.456</v>
      </c>
      <c r="G52" s="26">
        <v>0.456</v>
      </c>
      <c r="H52" s="24">
        <f>(G52*100)/F52-100</f>
        <v>0</v>
      </c>
      <c r="I52" s="7">
        <f>FLOOR(G52,0.00001)*D52</f>
        <v>45600</v>
      </c>
    </row>
    <row r="53" spans="1:9" ht="13.5">
      <c r="A53" s="5"/>
      <c r="B53" s="21"/>
      <c r="C53" s="31" t="s">
        <v>44</v>
      </c>
      <c r="D53" s="29">
        <v>100000</v>
      </c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13</v>
      </c>
      <c r="B55" s="21" t="s">
        <v>37</v>
      </c>
      <c r="C55" s="29">
        <v>0</v>
      </c>
      <c r="D55" s="32">
        <f>SUM(D56:D56)</f>
        <v>0</v>
      </c>
      <c r="E55" s="24">
        <v>0</v>
      </c>
      <c r="F55" s="24">
        <v>0</v>
      </c>
      <c r="G55" s="24">
        <v>0</v>
      </c>
      <c r="H55" s="24">
        <v>0</v>
      </c>
      <c r="I55" s="7">
        <f>FLOOR(G55,0.00001)*D55</f>
        <v>0</v>
      </c>
    </row>
    <row r="56" spans="1:9" ht="13.5">
      <c r="A56" s="5"/>
      <c r="B56" s="21"/>
      <c r="C56" s="31" t="s">
        <v>42</v>
      </c>
      <c r="D56" s="29"/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14</v>
      </c>
      <c r="B58" s="21" t="s">
        <v>38</v>
      </c>
      <c r="C58" s="29">
        <v>2460000</v>
      </c>
      <c r="D58" s="32">
        <f>SUM(D59:D59)</f>
        <v>0</v>
      </c>
      <c r="E58" s="28">
        <f>(D58*100)/C58</f>
        <v>0</v>
      </c>
      <c r="F58" s="26">
        <v>0.432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31" t="s">
        <v>21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15</v>
      </c>
      <c r="B61" s="21" t="s">
        <v>39</v>
      </c>
      <c r="C61" s="29">
        <v>1080000</v>
      </c>
      <c r="D61" s="32">
        <f>SUM(D62:D62)</f>
        <v>0</v>
      </c>
      <c r="E61" s="28">
        <f>(D61*100)/C61</f>
        <v>0</v>
      </c>
      <c r="F61" s="26">
        <v>0.456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21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16</v>
      </c>
      <c r="B64" s="21" t="s">
        <v>48</v>
      </c>
      <c r="C64" s="29">
        <v>3600000</v>
      </c>
      <c r="D64" s="32">
        <f>SUM(D65:D65)</f>
        <v>0</v>
      </c>
      <c r="E64" s="28">
        <f>(D64*100)/C64</f>
        <v>0</v>
      </c>
      <c r="F64" s="26">
        <v>0.456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21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27</v>
      </c>
      <c r="C67" s="29">
        <v>9165071</v>
      </c>
      <c r="D67" s="32">
        <f>SUM(D68:D68)</f>
        <v>0</v>
      </c>
      <c r="E67" s="28">
        <f>(D67*100)/C67</f>
        <v>0</v>
      </c>
      <c r="F67" s="26">
        <v>0.456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21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27</v>
      </c>
      <c r="C70" s="29">
        <v>16148</v>
      </c>
      <c r="D70" s="32">
        <f>SUM(D71:D71)</f>
        <v>0</v>
      </c>
      <c r="E70" s="28">
        <f>(D70*100)/C70</f>
        <v>0</v>
      </c>
      <c r="F70" s="26">
        <v>0.432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31" t="s">
        <v>21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19</v>
      </c>
      <c r="B73" s="21" t="s">
        <v>27</v>
      </c>
      <c r="C73" s="29">
        <v>4661000</v>
      </c>
      <c r="D73" s="32">
        <f>SUM(D74:D74)</f>
        <v>1000000</v>
      </c>
      <c r="E73" s="28">
        <f>(D73*100)/C73</f>
        <v>21.454623471358076</v>
      </c>
      <c r="F73" s="26">
        <v>0.456</v>
      </c>
      <c r="G73" s="26">
        <v>0.456</v>
      </c>
      <c r="H73" s="24">
        <f>(G73*100)/F73-100</f>
        <v>0</v>
      </c>
      <c r="I73" s="7">
        <f>FLOOR(G73,0.00001)*D73</f>
        <v>456000</v>
      </c>
    </row>
    <row r="74" spans="1:9" ht="13.5">
      <c r="A74" s="5"/>
      <c r="B74" s="21"/>
      <c r="C74" s="31" t="s">
        <v>44</v>
      </c>
      <c r="D74" s="29">
        <v>1000000</v>
      </c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20</v>
      </c>
      <c r="B76" s="21" t="s">
        <v>40</v>
      </c>
      <c r="C76" s="29">
        <v>1680000</v>
      </c>
      <c r="D76" s="32">
        <f>SUM(D77)</f>
        <v>24000</v>
      </c>
      <c r="E76" s="28">
        <f>(D76*100)/C76</f>
        <v>1.4285714285714286</v>
      </c>
      <c r="F76" s="26">
        <v>0.456</v>
      </c>
      <c r="G76" s="26">
        <v>0.456</v>
      </c>
      <c r="H76" s="24">
        <f>(G76*100)/F76-100</f>
        <v>0</v>
      </c>
      <c r="I76" s="7">
        <f>FLOOR(G76,0.00001)*D76</f>
        <v>10944</v>
      </c>
    </row>
    <row r="77" spans="1:9" ht="13.5">
      <c r="A77" s="5"/>
      <c r="B77" s="21"/>
      <c r="C77" s="31" t="s">
        <v>44</v>
      </c>
      <c r="D77" s="32">
        <v>24000</v>
      </c>
      <c r="E77" s="28"/>
      <c r="F77" s="26"/>
      <c r="G77" s="26"/>
      <c r="H77" s="24"/>
      <c r="I77" s="7"/>
    </row>
    <row r="78" spans="1:9" ht="13.5">
      <c r="A78" s="5"/>
      <c r="B78" s="21"/>
      <c r="C78" s="29"/>
      <c r="D78" s="32"/>
      <c r="E78" s="28"/>
      <c r="F78" s="26"/>
      <c r="G78" s="26"/>
      <c r="H78" s="24"/>
      <c r="I78" s="7"/>
    </row>
    <row r="79" spans="1:9" ht="13.5">
      <c r="A79" s="5">
        <v>21</v>
      </c>
      <c r="B79" s="21" t="s">
        <v>41</v>
      </c>
      <c r="C79" s="29">
        <v>2330908</v>
      </c>
      <c r="D79" s="32">
        <f>SUM(D80:D81)</f>
        <v>2330908</v>
      </c>
      <c r="E79" s="28">
        <f>(D79*100)/C79</f>
        <v>100</v>
      </c>
      <c r="F79" s="26">
        <v>0.456</v>
      </c>
      <c r="G79" s="26">
        <v>0.456</v>
      </c>
      <c r="H79" s="24">
        <f>(G79*100)/F79-100</f>
        <v>0</v>
      </c>
      <c r="I79" s="7">
        <f>FLOOR(G79,0.00001)*D79</f>
        <v>1062894.048</v>
      </c>
    </row>
    <row r="80" spans="1:9" ht="13.5">
      <c r="A80" s="5"/>
      <c r="B80" s="21"/>
      <c r="C80" s="31" t="s">
        <v>45</v>
      </c>
      <c r="D80" s="32">
        <v>1000000</v>
      </c>
      <c r="E80" s="28"/>
      <c r="F80" s="26"/>
      <c r="G80" s="26"/>
      <c r="H80" s="24"/>
      <c r="I80" s="7"/>
    </row>
    <row r="81" spans="1:9" ht="13.5">
      <c r="A81" s="5"/>
      <c r="B81" s="21"/>
      <c r="C81" s="31" t="s">
        <v>44</v>
      </c>
      <c r="D81" s="32">
        <v>1330908</v>
      </c>
      <c r="E81" s="28"/>
      <c r="F81" s="26"/>
      <c r="G81" s="26"/>
      <c r="H81" s="24"/>
      <c r="I81" s="7"/>
    </row>
    <row r="82" spans="1:9" ht="13.5">
      <c r="A82" s="5"/>
      <c r="B82" s="21"/>
      <c r="C82" s="29"/>
      <c r="D82" s="32"/>
      <c r="E82" s="28"/>
      <c r="F82" s="26"/>
      <c r="G82" s="26"/>
      <c r="H82" s="24"/>
      <c r="I82" s="7"/>
    </row>
    <row r="83" spans="1:9" ht="13.5">
      <c r="A83" s="11"/>
      <c r="B83" s="14" t="s">
        <v>14</v>
      </c>
      <c r="C83" s="30">
        <f>SUM(C36:C82)</f>
        <v>43767203</v>
      </c>
      <c r="D83" s="33">
        <f>SUM(D36,D39,D42,D46,D49,D52,D55,D58,D61,D64,D67,D70,D73,D76,D79)</f>
        <v>10454908</v>
      </c>
      <c r="E83" s="22">
        <f>(D83*100)/C83</f>
        <v>23.887539717811073</v>
      </c>
      <c r="F83" s="17"/>
      <c r="G83" s="17"/>
      <c r="H83" s="12"/>
      <c r="I83" s="23">
        <f>SUM(I36:I82)</f>
        <v>4710438.048</v>
      </c>
    </row>
    <row r="84" ht="12.75">
      <c r="C84" s="13"/>
    </row>
    <row r="85" spans="1:9" ht="13.5">
      <c r="A85" s="36" t="s">
        <v>23</v>
      </c>
      <c r="B85" s="37"/>
      <c r="C85" s="37"/>
      <c r="D85" s="37"/>
      <c r="E85" s="37"/>
      <c r="F85" s="37"/>
      <c r="G85" s="37"/>
      <c r="H85" s="37"/>
      <c r="I85" s="38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22</v>
      </c>
      <c r="B87" s="21" t="s">
        <v>28</v>
      </c>
      <c r="C87" s="29">
        <v>0</v>
      </c>
      <c r="D87" s="32">
        <f>SUM(D88:D88)</f>
        <v>0</v>
      </c>
      <c r="E87" s="24">
        <v>0</v>
      </c>
      <c r="F87" s="24">
        <v>0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1" t="s">
        <v>42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23</v>
      </c>
      <c r="B90" s="21" t="s">
        <v>49</v>
      </c>
      <c r="C90" s="29">
        <v>0</v>
      </c>
      <c r="D90" s="32">
        <f>SUM(D91)</f>
        <v>0</v>
      </c>
      <c r="E90" s="24">
        <v>0</v>
      </c>
      <c r="F90" s="24">
        <v>0</v>
      </c>
      <c r="G90" s="24">
        <v>0</v>
      </c>
      <c r="H90" s="24">
        <v>0</v>
      </c>
      <c r="I90" s="7">
        <f>FLOOR(G90,0.00001)*D90</f>
        <v>0</v>
      </c>
    </row>
    <row r="91" spans="1:9" ht="13.5">
      <c r="A91" s="5"/>
      <c r="B91" s="21"/>
      <c r="C91" s="31" t="s">
        <v>42</v>
      </c>
      <c r="D91" s="29"/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24</v>
      </c>
      <c r="B93" s="21" t="s">
        <v>49</v>
      </c>
      <c r="C93" s="29">
        <v>0</v>
      </c>
      <c r="D93" s="32">
        <f>SUM(D94:D94)</f>
        <v>0</v>
      </c>
      <c r="E93" s="24">
        <v>0</v>
      </c>
      <c r="F93" s="24">
        <v>0</v>
      </c>
      <c r="G93" s="24">
        <v>0</v>
      </c>
      <c r="H93" s="24">
        <v>0</v>
      </c>
      <c r="I93" s="7">
        <f>FLOOR(G93,0.00001)*D93</f>
        <v>0</v>
      </c>
    </row>
    <row r="94" spans="1:9" ht="13.5">
      <c r="A94" s="5"/>
      <c r="B94" s="21"/>
      <c r="C94" s="31" t="s">
        <v>42</v>
      </c>
      <c r="D94" s="29"/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5">
        <v>25</v>
      </c>
      <c r="B96" s="21" t="s">
        <v>24</v>
      </c>
      <c r="C96" s="29">
        <v>0</v>
      </c>
      <c r="D96" s="32">
        <f>SUM(D97)</f>
        <v>0</v>
      </c>
      <c r="E96" s="24">
        <v>0</v>
      </c>
      <c r="F96" s="24">
        <v>0</v>
      </c>
      <c r="G96" s="24">
        <v>0</v>
      </c>
      <c r="H96" s="24">
        <v>0</v>
      </c>
      <c r="I96" s="7">
        <f>FLOOR(G96,0.00001)*D96</f>
        <v>0</v>
      </c>
    </row>
    <row r="97" spans="1:9" ht="13.5">
      <c r="A97" s="5"/>
      <c r="B97" s="21"/>
      <c r="C97" s="31" t="s">
        <v>42</v>
      </c>
      <c r="D97" s="29"/>
      <c r="E97" s="25"/>
      <c r="F97" s="26"/>
      <c r="G97" s="27"/>
      <c r="H97" s="24"/>
      <c r="I97" s="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5">
        <v>26</v>
      </c>
      <c r="B99" s="21" t="s">
        <v>24</v>
      </c>
      <c r="C99" s="29">
        <v>0</v>
      </c>
      <c r="D99" s="32">
        <f>SUM(D100)</f>
        <v>0</v>
      </c>
      <c r="E99" s="24">
        <v>0</v>
      </c>
      <c r="F99" s="24">
        <v>0</v>
      </c>
      <c r="G99" s="24">
        <v>0</v>
      </c>
      <c r="H99" s="24">
        <v>0</v>
      </c>
      <c r="I99" s="7">
        <f>FLOOR(G99,0.00001)*D99</f>
        <v>0</v>
      </c>
    </row>
    <row r="100" spans="1:9" ht="13.5">
      <c r="A100" s="5"/>
      <c r="B100" s="21"/>
      <c r="C100" s="31" t="s">
        <v>42</v>
      </c>
      <c r="D100" s="29"/>
      <c r="E100" s="25"/>
      <c r="F100" s="26"/>
      <c r="G100" s="27"/>
      <c r="H100" s="24"/>
      <c r="I100" s="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27</v>
      </c>
      <c r="B102" s="21" t="s">
        <v>46</v>
      </c>
      <c r="C102" s="29">
        <v>0</v>
      </c>
      <c r="D102" s="32">
        <f>SUM(D103)</f>
        <v>0</v>
      </c>
      <c r="E102" s="24">
        <v>0</v>
      </c>
      <c r="F102" s="24">
        <v>0</v>
      </c>
      <c r="G102" s="24">
        <v>0</v>
      </c>
      <c r="H102" s="24">
        <v>0</v>
      </c>
      <c r="I102" s="7">
        <f>FLOOR(G102,0.00001)*D102</f>
        <v>0</v>
      </c>
    </row>
    <row r="103" spans="1:9" ht="13.5">
      <c r="A103" s="5"/>
      <c r="B103" s="21"/>
      <c r="C103" s="31" t="s">
        <v>42</v>
      </c>
      <c r="D103" s="29"/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28</v>
      </c>
      <c r="B105" s="21" t="s">
        <v>29</v>
      </c>
      <c r="C105" s="29">
        <v>0</v>
      </c>
      <c r="D105" s="32">
        <f>SUM(D106)</f>
        <v>0</v>
      </c>
      <c r="E105" s="24">
        <v>0</v>
      </c>
      <c r="F105" s="24">
        <v>0</v>
      </c>
      <c r="G105" s="24">
        <v>0</v>
      </c>
      <c r="H105" s="24">
        <v>0</v>
      </c>
      <c r="I105" s="7">
        <f>FLOOR(G105,0.00001)*D105</f>
        <v>0</v>
      </c>
    </row>
    <row r="106" spans="1:9" ht="13.5">
      <c r="A106" s="5"/>
      <c r="B106" s="21"/>
      <c r="C106" s="31" t="s">
        <v>42</v>
      </c>
      <c r="D106" s="29"/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29</v>
      </c>
      <c r="B108" s="21" t="s">
        <v>30</v>
      </c>
      <c r="C108" s="29">
        <v>0</v>
      </c>
      <c r="D108" s="32">
        <f>SUM(D109)</f>
        <v>0</v>
      </c>
      <c r="E108" s="24">
        <v>0</v>
      </c>
      <c r="F108" s="24">
        <v>0</v>
      </c>
      <c r="G108" s="24">
        <v>0</v>
      </c>
      <c r="H108" s="24">
        <v>0</v>
      </c>
      <c r="I108" s="7">
        <f>FLOOR(G108,0.00001)*D108</f>
        <v>0</v>
      </c>
    </row>
    <row r="109" spans="1:9" ht="13.5">
      <c r="A109" s="5"/>
      <c r="B109" s="21"/>
      <c r="C109" s="31" t="s">
        <v>42</v>
      </c>
      <c r="D109" s="29"/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30</v>
      </c>
      <c r="B111" s="21" t="s">
        <v>50</v>
      </c>
      <c r="C111" s="29">
        <v>0</v>
      </c>
      <c r="D111" s="32">
        <f>SUM(D112)</f>
        <v>0</v>
      </c>
      <c r="E111" s="24">
        <v>0</v>
      </c>
      <c r="F111" s="24">
        <v>0</v>
      </c>
      <c r="G111" s="24">
        <v>0</v>
      </c>
      <c r="H111" s="24">
        <v>0</v>
      </c>
      <c r="I111" s="7">
        <f>FLOOR(G111,0.00001)*D111</f>
        <v>0</v>
      </c>
    </row>
    <row r="112" spans="1:9" ht="13.5">
      <c r="A112" s="5"/>
      <c r="B112" s="21"/>
      <c r="C112" s="31" t="s">
        <v>42</v>
      </c>
      <c r="D112" s="29"/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31</v>
      </c>
      <c r="B114" s="21" t="s">
        <v>50</v>
      </c>
      <c r="C114" s="29">
        <v>0</v>
      </c>
      <c r="D114" s="32">
        <f>SUM(D115)</f>
        <v>0</v>
      </c>
      <c r="E114" s="24">
        <v>0</v>
      </c>
      <c r="F114" s="24">
        <v>0</v>
      </c>
      <c r="G114" s="24">
        <v>0</v>
      </c>
      <c r="H114" s="24">
        <v>0</v>
      </c>
      <c r="I114" s="7">
        <f>FLOOR(G114,0.00001)*D114</f>
        <v>0</v>
      </c>
    </row>
    <row r="115" spans="1:9" ht="13.5">
      <c r="A115" s="5"/>
      <c r="B115" s="21"/>
      <c r="C115" s="31" t="s">
        <v>42</v>
      </c>
      <c r="D115" s="29"/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32</v>
      </c>
      <c r="B117" s="21" t="s">
        <v>31</v>
      </c>
      <c r="C117" s="29">
        <v>0</v>
      </c>
      <c r="D117" s="32">
        <f>SUM(D118)</f>
        <v>0</v>
      </c>
      <c r="E117" s="24">
        <v>0</v>
      </c>
      <c r="F117" s="24">
        <v>0</v>
      </c>
      <c r="G117" s="24">
        <v>0</v>
      </c>
      <c r="H117" s="24">
        <v>0</v>
      </c>
      <c r="I117" s="7">
        <f>FLOOR(G117,0.00001)*D117</f>
        <v>0</v>
      </c>
    </row>
    <row r="118" spans="1:9" ht="13.5">
      <c r="A118" s="5"/>
      <c r="B118" s="21"/>
      <c r="C118" s="31" t="s">
        <v>42</v>
      </c>
      <c r="D118" s="29"/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11"/>
      <c r="B120" s="14" t="s">
        <v>14</v>
      </c>
      <c r="C120" s="30">
        <f>SUM(C87:C119)</f>
        <v>0</v>
      </c>
      <c r="D120" s="33">
        <f>SUM(D87,D90,D93,D96,D99,D102,D105,D108,D111,D114,D117)</f>
        <v>0</v>
      </c>
      <c r="E120" s="22">
        <v>0</v>
      </c>
      <c r="F120" s="17"/>
      <c r="G120" s="17"/>
      <c r="H120" s="12"/>
      <c r="I120" s="23">
        <f>SUM(I87:I119)</f>
        <v>0</v>
      </c>
    </row>
    <row r="121" ht="12.75">
      <c r="C121" s="13"/>
    </row>
    <row r="122" spans="1:9" ht="13.5">
      <c r="A122" s="15"/>
      <c r="B122" s="14" t="s">
        <v>12</v>
      </c>
      <c r="C122" s="30">
        <f>SUM(C19,C32,C83,C120)</f>
        <v>43767203</v>
      </c>
      <c r="D122" s="30">
        <f>SUM(D19,D32,D83,D120)</f>
        <v>10454908</v>
      </c>
      <c r="E122" s="22">
        <f>(D122*100)/C122</f>
        <v>23.887539717811073</v>
      </c>
      <c r="F122" s="16"/>
      <c r="G122" s="16"/>
      <c r="H122" s="16"/>
      <c r="I122" s="34">
        <f>SUM(I19,I32,I83,I120)</f>
        <v>4710438.048</v>
      </c>
    </row>
  </sheetData>
  <sheetProtection/>
  <mergeCells count="5">
    <mergeCell ref="A85:I85"/>
    <mergeCell ref="A2:I2"/>
    <mergeCell ref="A34:I34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2011-09-19T17:57:34Z</dcterms:modified>
  <cp:category/>
  <cp:version/>
  <cp:contentType/>
  <cp:contentStatus/>
</cp:coreProperties>
</file>