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77 TRIGO VENDA " sheetId="1" r:id="rId1"/>
  </sheets>
  <definedNames/>
  <calcPr fullCalcOnLoad="1"/>
</workbook>
</file>

<file path=xl/sharedStrings.xml><?xml version="1.0" encoding="utf-8"?>
<sst xmlns="http://schemas.openxmlformats.org/spreadsheetml/2006/main" count="84" uniqueCount="51">
  <si>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</si>
  <si>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</si>
  <si>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</si>
  <si>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</si>
  <si>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</si>
  <si>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</si>
  <si>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</si>
  <si>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</si>
  <si>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</si>
  <si>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</si>
  <si>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</si>
  <si>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</si>
  <si>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</si>
  <si>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</si>
  <si>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</si>
  <si>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</si>
  <si>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</si>
  <si>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</si>
  <si>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</si>
  <si>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</si>
  <si>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MS</t>
  </si>
  <si>
    <t>Maracaju</t>
  </si>
  <si>
    <t>RETIRADO</t>
  </si>
  <si>
    <t>RS</t>
  </si>
  <si>
    <t>SP</t>
  </si>
  <si>
    <t>Itabera</t>
  </si>
  <si>
    <t>Itarare</t>
  </si>
  <si>
    <t>Ponta Pora</t>
  </si>
  <si>
    <t>Bernardino de Campos</t>
  </si>
  <si>
    <t>Pedrinhas Paulista</t>
  </si>
  <si>
    <t>Cruz Alta</t>
  </si>
  <si>
    <t>BBM RS</t>
  </si>
  <si>
    <t>Santa Rosa</t>
  </si>
  <si>
    <t>BBM MS</t>
  </si>
  <si>
    <t>Mambore</t>
  </si>
  <si>
    <t>Ibiruba</t>
  </si>
  <si>
    <t>Carazinho</t>
  </si>
  <si>
    <t>Ciriaco</t>
  </si>
  <si>
    <t>Dois Vizinhos</t>
  </si>
  <si>
    <t>Jardim Alegre</t>
  </si>
  <si>
    <t>Jussara</t>
  </si>
  <si>
    <t>Mariopolis</t>
  </si>
  <si>
    <t>BCMM</t>
  </si>
  <si>
    <t>BCML</t>
  </si>
  <si>
    <t>Não Me-Toque</t>
  </si>
  <si>
    <t>Panambi</t>
  </si>
  <si>
    <t>São Luiz Gonzaga</t>
  </si>
  <si>
    <t>Victor Graeff</t>
  </si>
  <si>
    <t>Campo Mourão</t>
  </si>
  <si>
    <t>Farol</t>
  </si>
  <si>
    <t xml:space="preserve">        AVISO DE VENDA DE TRIGO EM GRÃOS – Nº 277/11 - 20/07/2011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</si>
</sst>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1"/>
  <sheetViews>
    <sheetView tabSelected="1" workbookViewId="0" topLeftCell="A1">
      <selection activeCell="F96" sqref="F96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8" t="s">
        <v>50</v>
      </c>
      <c r="B2" s="39"/>
      <c r="C2" s="39"/>
      <c r="D2" s="39"/>
      <c r="E2" s="39"/>
      <c r="F2" s="39"/>
      <c r="G2" s="39"/>
      <c r="H2" s="39"/>
      <c r="I2" s="39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21</v>
      </c>
      <c r="C10" s="29">
        <v>59614</v>
      </c>
      <c r="D10" s="32">
        <f>SUM(D11:D11)</f>
        <v>59614</v>
      </c>
      <c r="E10" s="28">
        <f>(D10*100)/C10</f>
        <v>100</v>
      </c>
      <c r="F10" s="26">
        <v>0.508</v>
      </c>
      <c r="G10" s="26">
        <v>0.508</v>
      </c>
      <c r="H10" s="24">
        <f>(G10*100)/F10-100</f>
        <v>0</v>
      </c>
      <c r="I10" s="7">
        <f>FLOOR(G10,0.00001)*D10</f>
        <v>30283.912</v>
      </c>
    </row>
    <row r="11" spans="1:9" ht="13.5">
      <c r="A11" s="5"/>
      <c r="B11" s="21"/>
      <c r="C11" s="31" t="s">
        <v>33</v>
      </c>
      <c r="D11" s="29">
        <v>59614</v>
      </c>
      <c r="E11" s="25"/>
      <c r="F11" s="26"/>
      <c r="G11" s="27"/>
      <c r="H11" s="24"/>
      <c r="I11" s="7"/>
    </row>
    <row r="12" spans="1:9" ht="13.5">
      <c r="A12" s="5"/>
      <c r="B12" s="21"/>
      <c r="C12" s="31"/>
      <c r="D12" s="29"/>
      <c r="E12" s="25"/>
      <c r="F12" s="26"/>
      <c r="G12" s="27"/>
      <c r="H12" s="24"/>
      <c r="I12" s="7"/>
    </row>
    <row r="13" spans="1:9" ht="13.5">
      <c r="A13" s="5">
        <v>2</v>
      </c>
      <c r="B13" s="21" t="s">
        <v>27</v>
      </c>
      <c r="C13" s="29">
        <v>35000</v>
      </c>
      <c r="D13" s="32">
        <f>SUM(D14:D14)</f>
        <v>35000</v>
      </c>
      <c r="E13" s="28">
        <f>(D13*100)/C13</f>
        <v>100</v>
      </c>
      <c r="F13" s="26">
        <v>0.513</v>
      </c>
      <c r="G13" s="26">
        <v>0.513</v>
      </c>
      <c r="H13" s="24">
        <f>(G13*100)/F13-100</f>
        <v>0</v>
      </c>
      <c r="I13" s="7">
        <f>FLOOR(G13,0.00001)*D13</f>
        <v>17955</v>
      </c>
    </row>
    <row r="14" spans="1:9" ht="13.5">
      <c r="A14" s="5"/>
      <c r="B14" s="21"/>
      <c r="C14" s="31" t="s">
        <v>33</v>
      </c>
      <c r="D14" s="29">
        <v>35000</v>
      </c>
      <c r="E14" s="25"/>
      <c r="F14" s="26"/>
      <c r="G14" s="27"/>
      <c r="H14" s="24"/>
      <c r="I14" s="7"/>
    </row>
    <row r="15" spans="1:9" ht="13.5">
      <c r="A15" s="5"/>
      <c r="B15" s="21"/>
      <c r="D15" s="29"/>
      <c r="E15" s="25"/>
      <c r="F15" s="26"/>
      <c r="G15" s="27"/>
      <c r="H15" s="24"/>
      <c r="I15" s="7"/>
    </row>
    <row r="16" spans="1:9" ht="13.5">
      <c r="A16" s="11"/>
      <c r="B16" s="14" t="s">
        <v>14</v>
      </c>
      <c r="C16" s="30">
        <f>SUM(C10:C14)</f>
        <v>94614</v>
      </c>
      <c r="D16" s="33">
        <f>SUM(D10,D13)</f>
        <v>94614</v>
      </c>
      <c r="E16" s="22">
        <f>(D16*100)/C16</f>
        <v>100</v>
      </c>
      <c r="F16" s="17"/>
      <c r="G16" s="17"/>
      <c r="H16" s="12"/>
      <c r="I16" s="23">
        <f>SUM(I10:I15)</f>
        <v>48238.912</v>
      </c>
    </row>
    <row r="17" ht="12.75">
      <c r="C17" s="13"/>
    </row>
    <row r="18" spans="1:9" ht="13.5">
      <c r="A18" s="35" t="s">
        <v>19</v>
      </c>
      <c r="B18" s="36"/>
      <c r="C18" s="36"/>
      <c r="D18" s="36"/>
      <c r="E18" s="36"/>
      <c r="F18" s="36"/>
      <c r="G18" s="36"/>
      <c r="H18" s="36"/>
      <c r="I18" s="37"/>
    </row>
    <row r="19" spans="1:9" ht="13.5">
      <c r="A19" s="9"/>
      <c r="B19" s="9"/>
      <c r="C19" s="9"/>
      <c r="D19" s="9"/>
      <c r="E19" s="9"/>
      <c r="F19" s="9"/>
      <c r="G19" s="9"/>
      <c r="H19" s="9"/>
      <c r="I19" s="10"/>
    </row>
    <row r="20" spans="1:9" ht="13.5">
      <c r="A20" s="5">
        <v>3</v>
      </c>
      <c r="B20" s="21" t="s">
        <v>48</v>
      </c>
      <c r="C20" s="29">
        <v>3000000</v>
      </c>
      <c r="D20" s="32">
        <f>SUM(D21:D21)</f>
        <v>0</v>
      </c>
      <c r="E20" s="28">
        <f>(D20*100)/C20</f>
        <v>0</v>
      </c>
      <c r="F20" s="26">
        <v>0.48</v>
      </c>
      <c r="G20" s="24">
        <v>0</v>
      </c>
      <c r="H20" s="24">
        <v>0</v>
      </c>
      <c r="I20" s="7">
        <f>FLOOR(G20,0.00001)*D20</f>
        <v>0</v>
      </c>
    </row>
    <row r="21" spans="1:9" ht="13.5">
      <c r="A21" s="5"/>
      <c r="B21" s="21"/>
      <c r="C21" s="31" t="s">
        <v>22</v>
      </c>
      <c r="D21" s="29"/>
      <c r="E21" s="25"/>
      <c r="F21" s="26"/>
      <c r="G21" s="27"/>
      <c r="H21" s="24"/>
      <c r="I21" s="7"/>
    </row>
    <row r="22" spans="1:9" ht="13.5">
      <c r="A22" s="5"/>
      <c r="B22" s="21"/>
      <c r="C22" s="31"/>
      <c r="D22" s="29"/>
      <c r="E22" s="25"/>
      <c r="F22" s="26"/>
      <c r="G22" s="27"/>
      <c r="H22" s="24"/>
      <c r="I22" s="7"/>
    </row>
    <row r="23" spans="1:9" ht="13.5">
      <c r="A23" s="5">
        <v>4</v>
      </c>
      <c r="B23" s="21" t="s">
        <v>38</v>
      </c>
      <c r="C23" s="29">
        <v>300000</v>
      </c>
      <c r="D23" s="32">
        <f>SUM(D24:D24)</f>
        <v>300000</v>
      </c>
      <c r="E23" s="28">
        <f>(D23*100)/C23</f>
        <v>100</v>
      </c>
      <c r="F23" s="26">
        <v>0.48</v>
      </c>
      <c r="G23" s="26">
        <v>0.48</v>
      </c>
      <c r="H23" s="24">
        <f>(G23*100)/F23-100</f>
        <v>0</v>
      </c>
      <c r="I23" s="7">
        <f>FLOOR(G23,0.00001)*D23</f>
        <v>144000</v>
      </c>
    </row>
    <row r="24" spans="1:9" ht="13.5">
      <c r="A24" s="5"/>
      <c r="B24" s="21"/>
      <c r="C24" s="31" t="s">
        <v>42</v>
      </c>
      <c r="D24" s="29">
        <v>300000</v>
      </c>
      <c r="E24" s="28"/>
      <c r="F24" s="26"/>
      <c r="G24" s="24"/>
      <c r="H24" s="24"/>
      <c r="I24" s="7"/>
    </row>
    <row r="25" spans="1:9" ht="13.5">
      <c r="A25" s="5"/>
      <c r="B25" s="21"/>
      <c r="C25" s="31"/>
      <c r="D25" s="29"/>
      <c r="E25" s="25"/>
      <c r="F25" s="26"/>
      <c r="G25" s="27"/>
      <c r="H25" s="24"/>
      <c r="I25" s="7"/>
    </row>
    <row r="26" spans="1:9" ht="13.5">
      <c r="A26" s="5">
        <v>5</v>
      </c>
      <c r="B26" s="21" t="s">
        <v>49</v>
      </c>
      <c r="C26" s="29">
        <v>2000000</v>
      </c>
      <c r="D26" s="32">
        <f>SUM(D27:D27)</f>
        <v>0</v>
      </c>
      <c r="E26" s="28">
        <f>(D26*100)/C26</f>
        <v>0</v>
      </c>
      <c r="F26" s="26">
        <v>0.48</v>
      </c>
      <c r="G26" s="24">
        <v>0</v>
      </c>
      <c r="H26" s="24">
        <v>0</v>
      </c>
      <c r="I26" s="7">
        <f>FLOOR(G26,0.00001)*D26</f>
        <v>0</v>
      </c>
    </row>
    <row r="27" spans="1:9" ht="13.5">
      <c r="A27" s="5"/>
      <c r="B27" s="21"/>
      <c r="C27" s="31" t="s">
        <v>22</v>
      </c>
      <c r="D27" s="29"/>
      <c r="E27" s="25"/>
      <c r="F27" s="26"/>
      <c r="G27" s="27"/>
      <c r="H27" s="24"/>
      <c r="I27" s="7"/>
    </row>
    <row r="28" spans="1:9" ht="13.5">
      <c r="A28" s="5"/>
      <c r="B28" s="21"/>
      <c r="C28" s="31"/>
      <c r="D28" s="29"/>
      <c r="E28" s="25"/>
      <c r="F28" s="26"/>
      <c r="G28" s="27"/>
      <c r="H28" s="24"/>
      <c r="I28" s="7"/>
    </row>
    <row r="29" spans="1:9" ht="13.5">
      <c r="A29" s="5">
        <v>6</v>
      </c>
      <c r="B29" s="21" t="s">
        <v>39</v>
      </c>
      <c r="C29" s="29">
        <v>1505393</v>
      </c>
      <c r="D29" s="32">
        <f>SUM(D30:D30)</f>
        <v>1505393</v>
      </c>
      <c r="E29" s="28">
        <f>(D29*100)/C29</f>
        <v>100</v>
      </c>
      <c r="F29" s="26">
        <v>0.441</v>
      </c>
      <c r="G29" s="26">
        <v>0.441</v>
      </c>
      <c r="H29" s="24">
        <f>(G29*100)/F29-100</f>
        <v>0</v>
      </c>
      <c r="I29" s="7">
        <f>FLOOR(G29,0.00001)*D29</f>
        <v>663878.3130000001</v>
      </c>
    </row>
    <row r="30" spans="1:9" ht="13.5">
      <c r="A30" s="5"/>
      <c r="B30" s="21"/>
      <c r="C30" s="31" t="s">
        <v>43</v>
      </c>
      <c r="D30" s="29">
        <v>1505393</v>
      </c>
      <c r="E30" s="25"/>
      <c r="F30" s="26"/>
      <c r="G30" s="27"/>
      <c r="H30" s="24"/>
      <c r="I30" s="7"/>
    </row>
    <row r="31" spans="1:9" ht="13.5">
      <c r="A31" s="5"/>
      <c r="B31" s="21"/>
      <c r="C31" s="31"/>
      <c r="D31" s="29"/>
      <c r="E31" s="25"/>
      <c r="F31" s="26"/>
      <c r="G31" s="27"/>
      <c r="H31" s="24"/>
      <c r="I31" s="7"/>
    </row>
    <row r="32" spans="1:9" ht="13.5">
      <c r="A32" s="5">
        <v>7</v>
      </c>
      <c r="B32" s="21" t="s">
        <v>40</v>
      </c>
      <c r="C32" s="29">
        <v>2500000</v>
      </c>
      <c r="D32" s="32">
        <f>SUM(D33:D33)</f>
        <v>0</v>
      </c>
      <c r="E32" s="28">
        <f>(D32*100)/C32</f>
        <v>0</v>
      </c>
      <c r="F32" s="26">
        <v>0.48</v>
      </c>
      <c r="G32" s="24">
        <v>0</v>
      </c>
      <c r="H32" s="24">
        <v>0</v>
      </c>
      <c r="I32" s="7">
        <f>FLOOR(G32,0.00001)*D32</f>
        <v>0</v>
      </c>
    </row>
    <row r="33" spans="1:9" ht="13.5">
      <c r="A33" s="5"/>
      <c r="B33" s="21"/>
      <c r="C33" s="31" t="s">
        <v>22</v>
      </c>
      <c r="D33" s="29"/>
      <c r="E33" s="25"/>
      <c r="F33" s="26"/>
      <c r="G33" s="27"/>
      <c r="H33" s="24"/>
      <c r="I33" s="7"/>
    </row>
    <row r="34" spans="1:9" ht="13.5">
      <c r="A34" s="5"/>
      <c r="B34" s="21"/>
      <c r="C34" s="31"/>
      <c r="D34" s="29"/>
      <c r="E34" s="25"/>
      <c r="F34" s="26"/>
      <c r="G34" s="27"/>
      <c r="H34" s="24"/>
      <c r="I34" s="7"/>
    </row>
    <row r="35" spans="1:9" ht="13.5">
      <c r="A35" s="5">
        <v>8</v>
      </c>
      <c r="B35" s="21" t="s">
        <v>34</v>
      </c>
      <c r="C35" s="29">
        <v>2940000</v>
      </c>
      <c r="D35" s="32">
        <f>SUM(D36:D36)</f>
        <v>0</v>
      </c>
      <c r="E35" s="28">
        <f>(D35*100)/C35</f>
        <v>0</v>
      </c>
      <c r="F35" s="26">
        <v>0.48</v>
      </c>
      <c r="G35" s="24">
        <v>0</v>
      </c>
      <c r="H35" s="24">
        <v>0</v>
      </c>
      <c r="I35" s="7">
        <f>FLOOR(G35,0.00001)*D35</f>
        <v>0</v>
      </c>
    </row>
    <row r="36" spans="1:9" ht="13.5">
      <c r="A36" s="5"/>
      <c r="B36" s="21"/>
      <c r="C36" s="31" t="s">
        <v>22</v>
      </c>
      <c r="D36" s="29"/>
      <c r="E36" s="25"/>
      <c r="F36" s="26"/>
      <c r="G36" s="27"/>
      <c r="H36" s="24"/>
      <c r="I36" s="7"/>
    </row>
    <row r="37" spans="1:9" ht="13.5">
      <c r="A37" s="5"/>
      <c r="B37" s="21"/>
      <c r="C37" s="31"/>
      <c r="D37" s="29"/>
      <c r="E37" s="25"/>
      <c r="F37" s="26"/>
      <c r="G37" s="27"/>
      <c r="H37" s="24"/>
      <c r="I37" s="7"/>
    </row>
    <row r="38" spans="1:9" ht="13.5">
      <c r="A38" s="5">
        <v>9</v>
      </c>
      <c r="B38" s="21" t="s">
        <v>41</v>
      </c>
      <c r="C38" s="29">
        <v>3000000</v>
      </c>
      <c r="D38" s="32">
        <f>SUM(D39:D39)</f>
        <v>0</v>
      </c>
      <c r="E38" s="28">
        <f>(D38*100)/C38</f>
        <v>0</v>
      </c>
      <c r="F38" s="26">
        <v>0.48</v>
      </c>
      <c r="G38" s="24">
        <v>0</v>
      </c>
      <c r="H38" s="24">
        <v>0</v>
      </c>
      <c r="I38" s="7">
        <f>FLOOR(G38,0.00001)*D38</f>
        <v>0</v>
      </c>
    </row>
    <row r="39" spans="1:9" ht="13.5">
      <c r="A39" s="5"/>
      <c r="B39" s="21"/>
      <c r="C39" s="31" t="s">
        <v>22</v>
      </c>
      <c r="D39" s="29"/>
      <c r="E39" s="25"/>
      <c r="F39" s="26"/>
      <c r="G39" s="27"/>
      <c r="H39" s="24"/>
      <c r="I39" s="7"/>
    </row>
    <row r="40" spans="1:9" ht="13.5">
      <c r="A40" s="5"/>
      <c r="B40" s="21"/>
      <c r="C40" s="31"/>
      <c r="D40" s="29"/>
      <c r="E40" s="25"/>
      <c r="F40" s="26"/>
      <c r="G40" s="27"/>
      <c r="H40" s="24"/>
      <c r="I40" s="7"/>
    </row>
    <row r="41" spans="1:9" ht="13.5">
      <c r="A41" s="11"/>
      <c r="B41" s="14" t="s">
        <v>14</v>
      </c>
      <c r="C41" s="30">
        <f>SUM(C20:C40)</f>
        <v>15245393</v>
      </c>
      <c r="D41" s="33">
        <f>SUM(D20,D23,D26,D29,D32,D35,D38)</f>
        <v>1805393</v>
      </c>
      <c r="E41" s="22">
        <f>(D41*100)/C41</f>
        <v>11.842220138241107</v>
      </c>
      <c r="F41" s="17"/>
      <c r="G41" s="17"/>
      <c r="H41" s="12"/>
      <c r="I41" s="23">
        <f>SUM(I20:I40)</f>
        <v>807878.3130000001</v>
      </c>
    </row>
    <row r="42" ht="12.75">
      <c r="C42" s="13"/>
    </row>
    <row r="43" spans="1:9" ht="13.5">
      <c r="A43" s="35" t="s">
        <v>23</v>
      </c>
      <c r="B43" s="36"/>
      <c r="C43" s="36"/>
      <c r="D43" s="36"/>
      <c r="E43" s="36"/>
      <c r="F43" s="36"/>
      <c r="G43" s="36"/>
      <c r="H43" s="36"/>
      <c r="I43" s="37"/>
    </row>
    <row r="44" spans="1:9" ht="13.5">
      <c r="A44" s="9"/>
      <c r="B44" s="9"/>
      <c r="C44" s="9"/>
      <c r="D44" s="9"/>
      <c r="E44" s="9"/>
      <c r="F44" s="9"/>
      <c r="G44" s="9"/>
      <c r="H44" s="9"/>
      <c r="I44" s="10"/>
    </row>
    <row r="45" spans="1:9" ht="13.5">
      <c r="A45" s="5">
        <v>10</v>
      </c>
      <c r="B45" s="21" t="s">
        <v>36</v>
      </c>
      <c r="C45" s="29">
        <v>2150000</v>
      </c>
      <c r="D45" s="32">
        <f>SUM(D46:D46)</f>
        <v>0</v>
      </c>
      <c r="E45" s="28">
        <f>(D45*100)/C45</f>
        <v>0</v>
      </c>
      <c r="F45" s="26">
        <v>0.48</v>
      </c>
      <c r="G45" s="24">
        <v>0</v>
      </c>
      <c r="H45" s="24">
        <v>0</v>
      </c>
      <c r="I45" s="7">
        <f>FLOOR(G45,0.00001)*D45</f>
        <v>0</v>
      </c>
    </row>
    <row r="46" spans="1:9" ht="13.5">
      <c r="A46" s="5"/>
      <c r="B46" s="21"/>
      <c r="C46" s="31" t="s">
        <v>22</v>
      </c>
      <c r="D46" s="29"/>
      <c r="E46" s="25"/>
      <c r="F46" s="26"/>
      <c r="G46" s="27"/>
      <c r="H46" s="24"/>
      <c r="I46" s="7"/>
    </row>
    <row r="47" spans="1:9" ht="13.5">
      <c r="A47" s="5"/>
      <c r="B47" s="21"/>
      <c r="C47" s="6"/>
      <c r="D47" s="18"/>
      <c r="E47" s="25"/>
      <c r="F47" s="26"/>
      <c r="G47" s="27"/>
      <c r="H47" s="24"/>
      <c r="I47" s="7"/>
    </row>
    <row r="48" spans="1:9" ht="13.5">
      <c r="A48" s="5">
        <v>11</v>
      </c>
      <c r="B48" s="21" t="s">
        <v>36</v>
      </c>
      <c r="C48" s="29">
        <v>1754649</v>
      </c>
      <c r="D48" s="32">
        <f>SUM(D49:D49)</f>
        <v>0</v>
      </c>
      <c r="E48" s="28">
        <f>(D48*100)/C48</f>
        <v>0</v>
      </c>
      <c r="F48" s="26">
        <v>0.48</v>
      </c>
      <c r="G48" s="24">
        <v>0</v>
      </c>
      <c r="H48" s="24">
        <v>0</v>
      </c>
      <c r="I48" s="7">
        <f>FLOOR(G48,0.00001)*D48</f>
        <v>0</v>
      </c>
    </row>
    <row r="49" spans="1:9" ht="13.5">
      <c r="A49" s="5"/>
      <c r="B49" s="21"/>
      <c r="C49" s="31" t="s">
        <v>22</v>
      </c>
      <c r="D49" s="29"/>
      <c r="E49" s="25"/>
      <c r="F49" s="26"/>
      <c r="G49" s="27"/>
      <c r="H49" s="24"/>
      <c r="I49" s="7"/>
    </row>
    <row r="50" spans="1:9" ht="13.5">
      <c r="A50" s="5"/>
      <c r="B50" s="21"/>
      <c r="C50" s="31"/>
      <c r="D50" s="29"/>
      <c r="E50" s="25"/>
      <c r="F50" s="26"/>
      <c r="G50" s="27"/>
      <c r="H50" s="24"/>
      <c r="I50" s="7"/>
    </row>
    <row r="51" spans="1:9" ht="13.5">
      <c r="A51" s="5">
        <v>12</v>
      </c>
      <c r="B51" s="21" t="s">
        <v>37</v>
      </c>
      <c r="C51" s="29">
        <v>3907830</v>
      </c>
      <c r="D51" s="32">
        <f>SUM(D52)</f>
        <v>0</v>
      </c>
      <c r="E51" s="28">
        <f>(D51*100)/C51</f>
        <v>0</v>
      </c>
      <c r="F51" s="26">
        <v>0.441</v>
      </c>
      <c r="G51" s="24">
        <v>0</v>
      </c>
      <c r="H51" s="24">
        <v>0</v>
      </c>
      <c r="I51" s="7">
        <f>FLOOR(G51,0.00001)*D51</f>
        <v>0</v>
      </c>
    </row>
    <row r="52" spans="1:9" ht="13.5">
      <c r="A52" s="5"/>
      <c r="B52" s="21"/>
      <c r="C52" s="31" t="s">
        <v>22</v>
      </c>
      <c r="D52" s="29"/>
      <c r="E52" s="25"/>
      <c r="F52" s="26"/>
      <c r="G52" s="27"/>
      <c r="H52" s="24"/>
      <c r="I52" s="7"/>
    </row>
    <row r="53" spans="1:9" ht="13.5">
      <c r="A53" s="5"/>
      <c r="B53" s="21"/>
      <c r="C53" s="31"/>
      <c r="D53" s="29"/>
      <c r="E53" s="25"/>
      <c r="F53" s="26"/>
      <c r="G53" s="27"/>
      <c r="H53" s="24"/>
      <c r="I53" s="7"/>
    </row>
    <row r="54" spans="1:9" ht="13.5">
      <c r="A54" s="5">
        <v>13</v>
      </c>
      <c r="B54" s="21" t="s">
        <v>30</v>
      </c>
      <c r="C54" s="29">
        <v>438420</v>
      </c>
      <c r="D54" s="32">
        <f>SUM(D55:D55)</f>
        <v>438420</v>
      </c>
      <c r="E54" s="28">
        <f>(D54*100)/C54</f>
        <v>100</v>
      </c>
      <c r="F54" s="26">
        <v>0.441</v>
      </c>
      <c r="G54" s="26">
        <v>0.445</v>
      </c>
      <c r="H54" s="24">
        <f>(G54*100)/F54-100</f>
        <v>0.9070294784580426</v>
      </c>
      <c r="I54" s="7">
        <f>FLOOR(G54,0.00001)*D54</f>
        <v>195096.90000000002</v>
      </c>
    </row>
    <row r="55" spans="1:9" ht="13.5">
      <c r="A55" s="5"/>
      <c r="B55" s="21"/>
      <c r="C55" s="31" t="s">
        <v>31</v>
      </c>
      <c r="D55" s="29">
        <v>438420</v>
      </c>
      <c r="E55" s="25"/>
      <c r="F55" s="26"/>
      <c r="G55" s="27"/>
      <c r="H55" s="24"/>
      <c r="I55" s="7"/>
    </row>
    <row r="56" spans="1:9" ht="13.5">
      <c r="A56" s="5"/>
      <c r="B56" s="21"/>
      <c r="C56" s="31"/>
      <c r="D56" s="29"/>
      <c r="E56" s="25"/>
      <c r="F56" s="26"/>
      <c r="G56" s="27"/>
      <c r="H56" s="24"/>
      <c r="I56" s="7"/>
    </row>
    <row r="57" spans="1:9" ht="13.5">
      <c r="A57" s="5">
        <v>14</v>
      </c>
      <c r="B57" s="21" t="s">
        <v>35</v>
      </c>
      <c r="C57" s="29">
        <v>501862</v>
      </c>
      <c r="D57" s="32">
        <f>SUM(D58:D59)</f>
        <v>501862</v>
      </c>
      <c r="E57" s="28">
        <f>(D57*100)/C57</f>
        <v>100</v>
      </c>
      <c r="F57" s="26">
        <v>0.441</v>
      </c>
      <c r="G57" s="26">
        <v>0.441</v>
      </c>
      <c r="H57" s="24">
        <f>(G57*100)/F57-100</f>
        <v>0</v>
      </c>
      <c r="I57" s="7">
        <f>FLOOR(G57,0.00001)*D57</f>
        <v>221321.14200000002</v>
      </c>
    </row>
    <row r="58" spans="1:9" ht="13.5">
      <c r="A58" s="5"/>
      <c r="B58" s="21"/>
      <c r="C58" s="31" t="s">
        <v>43</v>
      </c>
      <c r="D58" s="29">
        <v>100000</v>
      </c>
      <c r="E58" s="25"/>
      <c r="F58" s="26"/>
      <c r="G58" s="27"/>
      <c r="H58" s="24"/>
      <c r="I58" s="7"/>
    </row>
    <row r="59" spans="1:9" ht="13.5">
      <c r="A59" s="5"/>
      <c r="B59" s="21"/>
      <c r="C59" s="31" t="s">
        <v>31</v>
      </c>
      <c r="D59" s="29">
        <v>401862</v>
      </c>
      <c r="E59" s="25"/>
      <c r="F59" s="26"/>
      <c r="G59" s="27"/>
      <c r="H59" s="24"/>
      <c r="I59" s="7"/>
    </row>
    <row r="60" spans="1:9" ht="13.5">
      <c r="A60" s="5"/>
      <c r="B60" s="21"/>
      <c r="C60" s="31"/>
      <c r="D60" s="29"/>
      <c r="E60" s="25"/>
      <c r="F60" s="26"/>
      <c r="G60" s="27"/>
      <c r="H60" s="24"/>
      <c r="I60" s="7"/>
    </row>
    <row r="61" spans="1:9" ht="13.5">
      <c r="A61" s="5">
        <v>15</v>
      </c>
      <c r="B61" s="21" t="s">
        <v>44</v>
      </c>
      <c r="C61" s="29">
        <v>3450000</v>
      </c>
      <c r="D61" s="32">
        <f>SUM(D62)</f>
        <v>0</v>
      </c>
      <c r="E61" s="28">
        <f>(D61*100)/C61</f>
        <v>0</v>
      </c>
      <c r="F61" s="26">
        <v>0.48</v>
      </c>
      <c r="G61" s="24">
        <v>0</v>
      </c>
      <c r="H61" s="24">
        <v>0</v>
      </c>
      <c r="I61" s="7">
        <f>FLOOR(G61,0.00001)*D61</f>
        <v>0</v>
      </c>
    </row>
    <row r="62" spans="1:9" ht="13.5">
      <c r="A62" s="5"/>
      <c r="B62" s="21"/>
      <c r="C62" s="31" t="s">
        <v>22</v>
      </c>
      <c r="D62" s="29"/>
      <c r="E62" s="25"/>
      <c r="F62" s="26"/>
      <c r="G62" s="27"/>
      <c r="H62" s="24"/>
      <c r="I62" s="7"/>
    </row>
    <row r="63" spans="1:9" ht="13.5">
      <c r="A63" s="5"/>
      <c r="B63" s="21"/>
      <c r="C63" s="31"/>
      <c r="D63" s="29"/>
      <c r="E63" s="25"/>
      <c r="F63" s="26"/>
      <c r="G63" s="27"/>
      <c r="H63" s="24"/>
      <c r="I63" s="7"/>
    </row>
    <row r="64" spans="1:9" ht="13.5">
      <c r="A64" s="5">
        <v>16</v>
      </c>
      <c r="B64" s="21" t="s">
        <v>45</v>
      </c>
      <c r="C64" s="29">
        <v>3593607</v>
      </c>
      <c r="D64" s="32">
        <f>SUM(D65:D65)</f>
        <v>0</v>
      </c>
      <c r="E64" s="28">
        <f>(D64*100)/C64</f>
        <v>0</v>
      </c>
      <c r="F64" s="26">
        <v>0.48</v>
      </c>
      <c r="G64" s="24">
        <v>0</v>
      </c>
      <c r="H64" s="24">
        <v>0</v>
      </c>
      <c r="I64" s="7">
        <f>FLOOR(G64,0.00001)*D64</f>
        <v>0</v>
      </c>
    </row>
    <row r="65" spans="1:9" ht="13.5">
      <c r="A65" s="5"/>
      <c r="B65" s="21"/>
      <c r="C65" s="31" t="s">
        <v>22</v>
      </c>
      <c r="D65" s="29"/>
      <c r="E65" s="25"/>
      <c r="F65" s="26"/>
      <c r="G65" s="27"/>
      <c r="H65" s="24"/>
      <c r="I65" s="7"/>
    </row>
    <row r="66" spans="1:9" ht="13.5">
      <c r="A66" s="5"/>
      <c r="B66" s="21"/>
      <c r="C66" s="31"/>
      <c r="D66" s="29"/>
      <c r="E66" s="25"/>
      <c r="F66" s="26"/>
      <c r="G66" s="27"/>
      <c r="H66" s="24"/>
      <c r="I66" s="7"/>
    </row>
    <row r="67" spans="1:9" ht="13.5">
      <c r="A67" s="5">
        <v>17</v>
      </c>
      <c r="B67" s="21" t="s">
        <v>45</v>
      </c>
      <c r="C67" s="29">
        <v>545170</v>
      </c>
      <c r="D67" s="32">
        <f>SUM(D68:D68)</f>
        <v>0</v>
      </c>
      <c r="E67" s="28">
        <f>(D67*100)/C67</f>
        <v>0</v>
      </c>
      <c r="F67" s="26">
        <v>0.48</v>
      </c>
      <c r="G67" s="24">
        <v>0</v>
      </c>
      <c r="H67" s="24">
        <v>0</v>
      </c>
      <c r="I67" s="7">
        <f>FLOOR(G67,0.00001)*D67</f>
        <v>0</v>
      </c>
    </row>
    <row r="68" spans="1:9" ht="13.5">
      <c r="A68" s="5"/>
      <c r="B68" s="21"/>
      <c r="C68" s="31" t="s">
        <v>22</v>
      </c>
      <c r="D68" s="29"/>
      <c r="E68" s="25"/>
      <c r="F68" s="26"/>
      <c r="G68" s="27"/>
      <c r="H68" s="24"/>
      <c r="I68" s="7"/>
    </row>
    <row r="69" spans="1:9" ht="13.5">
      <c r="A69" s="5"/>
      <c r="B69" s="21"/>
      <c r="C69" s="31"/>
      <c r="D69" s="29"/>
      <c r="E69" s="25"/>
      <c r="F69" s="26"/>
      <c r="G69" s="27"/>
      <c r="H69" s="24"/>
      <c r="I69" s="7"/>
    </row>
    <row r="70" spans="1:9" ht="13.5">
      <c r="A70" s="5">
        <v>18</v>
      </c>
      <c r="B70" s="21" t="s">
        <v>32</v>
      </c>
      <c r="C70" s="29">
        <v>57829</v>
      </c>
      <c r="D70" s="32">
        <f>SUM(D71:D71)</f>
        <v>57829</v>
      </c>
      <c r="E70" s="28">
        <f>(D70*100)/C70</f>
        <v>100</v>
      </c>
      <c r="F70" s="26">
        <v>0.399</v>
      </c>
      <c r="G70" s="26">
        <v>0.399</v>
      </c>
      <c r="H70" s="24">
        <f>(G70*100)/F70-100</f>
        <v>0</v>
      </c>
      <c r="I70" s="7">
        <f>FLOOR(G70,0.00001)*D70</f>
        <v>23073.771</v>
      </c>
    </row>
    <row r="71" spans="1:9" ht="13.5">
      <c r="A71" s="5"/>
      <c r="B71" s="21"/>
      <c r="C71" s="31" t="s">
        <v>31</v>
      </c>
      <c r="D71" s="29">
        <v>57829</v>
      </c>
      <c r="E71" s="25"/>
      <c r="F71" s="26"/>
      <c r="G71" s="27"/>
      <c r="H71" s="24"/>
      <c r="I71" s="7"/>
    </row>
    <row r="72" spans="1:9" ht="13.5">
      <c r="A72" s="5"/>
      <c r="B72" s="21"/>
      <c r="C72" s="31"/>
      <c r="D72" s="29"/>
      <c r="E72" s="25"/>
      <c r="F72" s="26"/>
      <c r="G72" s="27"/>
      <c r="H72" s="24"/>
      <c r="I72" s="7"/>
    </row>
    <row r="73" spans="1:9" ht="13.5">
      <c r="A73" s="5">
        <v>19</v>
      </c>
      <c r="B73" s="21" t="s">
        <v>46</v>
      </c>
      <c r="C73" s="29">
        <v>1846597</v>
      </c>
      <c r="D73" s="32">
        <f>SUM(D74:D75)</f>
        <v>1846597</v>
      </c>
      <c r="E73" s="28">
        <f>(D73*100)/C73</f>
        <v>100</v>
      </c>
      <c r="F73" s="26">
        <v>0.399</v>
      </c>
      <c r="G73" s="26">
        <v>0.43</v>
      </c>
      <c r="H73" s="24">
        <f>(G73*100)/F73-100</f>
        <v>7.7694235588972305</v>
      </c>
      <c r="I73" s="7">
        <f>FLOOR(G73,0.00001)*D73</f>
        <v>794036.7100000001</v>
      </c>
    </row>
    <row r="74" spans="1:9" ht="13.5">
      <c r="A74" s="5"/>
      <c r="B74" s="21"/>
      <c r="C74" s="31" t="s">
        <v>43</v>
      </c>
      <c r="D74" s="29">
        <v>800000</v>
      </c>
      <c r="E74" s="25"/>
      <c r="F74" s="26"/>
      <c r="G74" s="27"/>
      <c r="H74" s="24"/>
      <c r="I74" s="7"/>
    </row>
    <row r="75" spans="1:9" ht="13.5">
      <c r="A75" s="5"/>
      <c r="B75" s="21"/>
      <c r="C75" s="31" t="s">
        <v>31</v>
      </c>
      <c r="D75" s="29">
        <v>1046597</v>
      </c>
      <c r="E75" s="25"/>
      <c r="F75" s="26"/>
      <c r="G75" s="27"/>
      <c r="H75" s="24"/>
      <c r="I75" s="7"/>
    </row>
    <row r="76" spans="1:9" ht="13.5">
      <c r="A76" s="5"/>
      <c r="B76" s="21"/>
      <c r="C76" s="31"/>
      <c r="D76" s="29"/>
      <c r="E76" s="25"/>
      <c r="F76" s="26"/>
      <c r="G76" s="27"/>
      <c r="H76" s="24"/>
      <c r="I76" s="7"/>
    </row>
    <row r="77" spans="1:9" ht="13.5">
      <c r="A77" s="5">
        <v>20</v>
      </c>
      <c r="B77" s="21" t="s">
        <v>47</v>
      </c>
      <c r="C77" s="29">
        <v>2330908</v>
      </c>
      <c r="D77" s="32">
        <f>SUM(D78:D78)</f>
        <v>0</v>
      </c>
      <c r="E77" s="28">
        <f>(D77*100)/C77</f>
        <v>0</v>
      </c>
      <c r="F77" s="26">
        <v>0.48</v>
      </c>
      <c r="G77" s="24">
        <v>0</v>
      </c>
      <c r="H77" s="24">
        <v>0</v>
      </c>
      <c r="I77" s="7">
        <f>FLOOR(G77,0.00001)*D77</f>
        <v>0</v>
      </c>
    </row>
    <row r="78" spans="1:9" ht="13.5">
      <c r="A78" s="5"/>
      <c r="B78" s="21"/>
      <c r="C78" s="31" t="s">
        <v>22</v>
      </c>
      <c r="D78" s="29"/>
      <c r="E78" s="25"/>
      <c r="F78" s="26"/>
      <c r="G78" s="27"/>
      <c r="H78" s="24"/>
      <c r="I78" s="7"/>
    </row>
    <row r="79" spans="1:9" ht="13.5">
      <c r="A79" s="5"/>
      <c r="B79" s="21"/>
      <c r="C79" s="31"/>
      <c r="D79" s="29"/>
      <c r="E79" s="25"/>
      <c r="F79" s="26"/>
      <c r="G79" s="27"/>
      <c r="H79" s="24"/>
      <c r="I79" s="7"/>
    </row>
    <row r="80" spans="1:9" ht="13.5">
      <c r="A80" s="11"/>
      <c r="B80" s="14" t="s">
        <v>14</v>
      </c>
      <c r="C80" s="30">
        <f>SUM(C45:C79)</f>
        <v>20576872</v>
      </c>
      <c r="D80" s="33">
        <f>D45+D48+D51+D54+D57+D61+D64+D67+D70+D73+D77</f>
        <v>2844708</v>
      </c>
      <c r="E80" s="22">
        <f>(D80*100)/C80</f>
        <v>13.824783475350383</v>
      </c>
      <c r="F80" s="17"/>
      <c r="G80" s="17"/>
      <c r="H80" s="12"/>
      <c r="I80" s="23">
        <f>SUM(I45:I79)</f>
        <v>1233528.523</v>
      </c>
    </row>
    <row r="81" ht="12.75">
      <c r="C81" s="13"/>
    </row>
    <row r="82" spans="1:9" ht="13.5">
      <c r="A82" s="35" t="s">
        <v>24</v>
      </c>
      <c r="B82" s="36"/>
      <c r="C82" s="36"/>
      <c r="D82" s="36"/>
      <c r="E82" s="36"/>
      <c r="F82" s="36"/>
      <c r="G82" s="36"/>
      <c r="H82" s="36"/>
      <c r="I82" s="37"/>
    </row>
    <row r="83" spans="1:9" ht="13.5">
      <c r="A83" s="5"/>
      <c r="B83" s="21"/>
      <c r="C83" s="31"/>
      <c r="D83" s="29"/>
      <c r="E83" s="25"/>
      <c r="F83" s="26"/>
      <c r="G83" s="27"/>
      <c r="H83" s="24"/>
      <c r="I83" s="7"/>
    </row>
    <row r="84" spans="1:9" ht="13.5">
      <c r="A84" s="5">
        <v>21</v>
      </c>
      <c r="B84" s="21" t="s">
        <v>28</v>
      </c>
      <c r="C84" s="29">
        <v>471687</v>
      </c>
      <c r="D84" s="32">
        <f>SUM(D85:D85)</f>
        <v>0</v>
      </c>
      <c r="E84" s="28">
        <f>(D84*100)/C84</f>
        <v>0</v>
      </c>
      <c r="F84" s="26">
        <v>0.4698</v>
      </c>
      <c r="G84" s="24">
        <v>0</v>
      </c>
      <c r="H84" s="24">
        <v>0</v>
      </c>
      <c r="I84" s="7">
        <f>FLOOR(G84,0.00001)*D84</f>
        <v>0</v>
      </c>
    </row>
    <row r="85" spans="1:9" ht="13.5">
      <c r="A85" s="5"/>
      <c r="B85" s="21"/>
      <c r="C85" s="31" t="s">
        <v>22</v>
      </c>
      <c r="D85" s="29"/>
      <c r="E85" s="25"/>
      <c r="F85" s="26"/>
      <c r="G85" s="27"/>
      <c r="H85" s="24"/>
      <c r="I85" s="7"/>
    </row>
    <row r="86" spans="1:9" ht="13.5">
      <c r="A86" s="5"/>
      <c r="B86" s="21"/>
      <c r="C86" s="31"/>
      <c r="D86" s="29"/>
      <c r="E86" s="25"/>
      <c r="F86" s="26"/>
      <c r="G86" s="27"/>
      <c r="H86" s="24"/>
      <c r="I86" s="7"/>
    </row>
    <row r="87" spans="1:9" ht="13.5">
      <c r="A87" s="5">
        <v>22</v>
      </c>
      <c r="B87" s="21" t="s">
        <v>25</v>
      </c>
      <c r="C87" s="29">
        <v>261516</v>
      </c>
      <c r="D87" s="32">
        <f>SUM(D88)</f>
        <v>0</v>
      </c>
      <c r="E87" s="28">
        <f>(D87*100)/C87</f>
        <v>0</v>
      </c>
      <c r="F87" s="26">
        <v>0.513</v>
      </c>
      <c r="G87" s="24">
        <v>0</v>
      </c>
      <c r="H87" s="24">
        <v>0</v>
      </c>
      <c r="I87" s="7">
        <f>FLOOR(G87,0.00001)*D87</f>
        <v>0</v>
      </c>
    </row>
    <row r="88" spans="1:9" ht="13.5">
      <c r="A88" s="5"/>
      <c r="B88" s="21"/>
      <c r="C88" s="31" t="s">
        <v>22</v>
      </c>
      <c r="D88" s="29"/>
      <c r="E88" s="25"/>
      <c r="F88" s="26"/>
      <c r="G88" s="27"/>
      <c r="H88" s="24"/>
      <c r="I88" s="7"/>
    </row>
    <row r="89" spans="1:9" ht="13.5">
      <c r="A89" s="5"/>
      <c r="B89" s="21"/>
      <c r="C89" s="31"/>
      <c r="D89" s="29"/>
      <c r="E89" s="25"/>
      <c r="F89" s="26"/>
      <c r="G89" s="27"/>
      <c r="H89" s="24"/>
      <c r="I89" s="7"/>
    </row>
    <row r="90" spans="1:9" ht="13.5">
      <c r="A90" s="5">
        <v>23</v>
      </c>
      <c r="B90" s="21" t="s">
        <v>26</v>
      </c>
      <c r="C90" s="29">
        <v>1700000</v>
      </c>
      <c r="D90" s="32">
        <f>SUM(D91:D91)</f>
        <v>0</v>
      </c>
      <c r="E90" s="28">
        <f>(D90*100)/C90</f>
        <v>0</v>
      </c>
      <c r="F90" s="26">
        <v>0.513</v>
      </c>
      <c r="G90" s="24">
        <v>0</v>
      </c>
      <c r="H90" s="24">
        <v>0</v>
      </c>
      <c r="I90" s="7">
        <f>FLOOR(G90,0.00001)*D90</f>
        <v>0</v>
      </c>
    </row>
    <row r="91" spans="1:9" ht="13.5">
      <c r="A91" s="5"/>
      <c r="B91" s="21"/>
      <c r="C91" s="31" t="s">
        <v>22</v>
      </c>
      <c r="D91" s="29"/>
      <c r="E91" s="25"/>
      <c r="F91" s="26"/>
      <c r="G91" s="27"/>
      <c r="H91" s="24"/>
      <c r="I91" s="7"/>
    </row>
    <row r="92" spans="1:9" ht="13.5">
      <c r="A92" s="5"/>
      <c r="B92" s="21"/>
      <c r="C92" s="31"/>
      <c r="D92" s="29"/>
      <c r="E92" s="25"/>
      <c r="F92" s="26"/>
      <c r="G92" s="27"/>
      <c r="H92" s="24"/>
      <c r="I92" s="7"/>
    </row>
    <row r="93" spans="1:9" ht="13.5">
      <c r="A93" s="5">
        <v>24</v>
      </c>
      <c r="B93" s="21" t="s">
        <v>29</v>
      </c>
      <c r="C93" s="29">
        <v>2140009</v>
      </c>
      <c r="D93" s="32">
        <f>SUM(D94)</f>
        <v>0</v>
      </c>
      <c r="E93" s="28">
        <f>(D93*100)/C93</f>
        <v>0</v>
      </c>
      <c r="F93" s="26">
        <v>0.513</v>
      </c>
      <c r="G93" s="24">
        <v>0</v>
      </c>
      <c r="H93" s="24">
        <v>0</v>
      </c>
      <c r="I93" s="7">
        <f>FLOOR(G93,0.00001)*D93</f>
        <v>0</v>
      </c>
    </row>
    <row r="94" spans="1:9" ht="13.5">
      <c r="A94" s="5"/>
      <c r="B94" s="21"/>
      <c r="C94" s="31" t="s">
        <v>22</v>
      </c>
      <c r="D94" s="29"/>
      <c r="E94" s="25"/>
      <c r="F94" s="26"/>
      <c r="G94" s="27"/>
      <c r="H94" s="24"/>
      <c r="I94" s="7"/>
    </row>
    <row r="95" spans="1:9" ht="13.5">
      <c r="A95" s="5"/>
      <c r="B95" s="21"/>
      <c r="C95" s="31"/>
      <c r="D95" s="29"/>
      <c r="E95" s="25"/>
      <c r="F95" s="26"/>
      <c r="G95" s="27"/>
      <c r="H95" s="24"/>
      <c r="I95" s="7"/>
    </row>
    <row r="96" spans="1:9" ht="13.5">
      <c r="A96" s="5">
        <v>25</v>
      </c>
      <c r="B96" s="21" t="s">
        <v>29</v>
      </c>
      <c r="C96" s="29">
        <v>1431450</v>
      </c>
      <c r="D96" s="32">
        <f>SUM(D97)</f>
        <v>0</v>
      </c>
      <c r="E96" s="28">
        <f>(D96*100)/C96</f>
        <v>0</v>
      </c>
      <c r="F96" s="26">
        <v>0.513</v>
      </c>
      <c r="G96" s="24">
        <v>0</v>
      </c>
      <c r="H96" s="24">
        <v>0</v>
      </c>
      <c r="I96" s="7">
        <f>FLOOR(G96,0.00001)*D96</f>
        <v>0</v>
      </c>
    </row>
    <row r="97" spans="1:9" ht="13.5">
      <c r="A97" s="5"/>
      <c r="B97" s="21"/>
      <c r="C97" s="31" t="s">
        <v>22</v>
      </c>
      <c r="D97" s="29"/>
      <c r="E97" s="25"/>
      <c r="F97" s="26"/>
      <c r="G97" s="27"/>
      <c r="H97" s="24"/>
      <c r="I97" s="7"/>
    </row>
    <row r="98" spans="1:9" ht="13.5">
      <c r="A98" s="5"/>
      <c r="B98" s="21"/>
      <c r="C98" s="31"/>
      <c r="D98" s="29"/>
      <c r="E98" s="25"/>
      <c r="F98" s="26"/>
      <c r="G98" s="27"/>
      <c r="H98" s="24"/>
      <c r="I98" s="7"/>
    </row>
    <row r="99" spans="1:9" ht="13.5">
      <c r="A99" s="11"/>
      <c r="B99" s="14" t="s">
        <v>14</v>
      </c>
      <c r="C99" s="30">
        <f>SUM(C84:C98)</f>
        <v>6004662</v>
      </c>
      <c r="D99" s="33">
        <f>SUM(D84,D87,D90,D93,D96)</f>
        <v>0</v>
      </c>
      <c r="E99" s="22">
        <f>(D99*100)/C99</f>
        <v>0</v>
      </c>
      <c r="F99" s="17"/>
      <c r="G99" s="17"/>
      <c r="H99" s="12"/>
      <c r="I99" s="23">
        <f>SUM(I84:I98)</f>
        <v>0</v>
      </c>
    </row>
    <row r="100" ht="12.75">
      <c r="C100" s="13"/>
    </row>
    <row r="101" spans="1:9" ht="13.5">
      <c r="A101" s="15"/>
      <c r="B101" s="14" t="s">
        <v>12</v>
      </c>
      <c r="C101" s="30">
        <f>SUM(C16,C41,C80,C99)</f>
        <v>41921541</v>
      </c>
      <c r="D101" s="30">
        <f>SUM(D16,D41,D80,D99)</f>
        <v>4744715</v>
      </c>
      <c r="E101" s="22">
        <f>(D101*100)/C101</f>
        <v>11.318083464536764</v>
      </c>
      <c r="F101" s="16"/>
      <c r="G101" s="16"/>
      <c r="H101" s="16"/>
      <c r="I101" s="34">
        <f>SUM(I16,I41,I80,I99)</f>
        <v>2089645.7480000001</v>
      </c>
    </row>
  </sheetData>
  <sheetProtection/>
  <mergeCells count="5">
    <mergeCell ref="A82:I82"/>
    <mergeCell ref="A2:I2"/>
    <mergeCell ref="A43:I43"/>
    <mergeCell ref="A8:I8"/>
    <mergeCell ref="A18:I1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2011-05-25T18:57:36Z</cp:lastPrinted>
  <dcterms:created xsi:type="dcterms:W3CDTF">2005-05-09T20:19:33Z</dcterms:created>
  <dcterms:modified xsi:type="dcterms:W3CDTF">2011-07-20T13:52:41Z</dcterms:modified>
  <cp:category/>
  <cp:version/>
  <cp:contentType/>
  <cp:contentStatus/>
</cp:coreProperties>
</file>