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6 TRIGO VENDA 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<sst xmlns="http://schemas.openxmlformats.org/spreadsheetml/2006/main" count="100" uniqueCount="59">
  <si>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</si>
  <si>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</si>
  <si>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</si>
  <si>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</si>
  <si>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</si>
  <si>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</si>
  <si>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</si>
  <si>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</si>
  <si>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</si>
  <si>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</si>
  <si>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</si>
  <si>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</si>
  <si>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</si>
  <si>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</si>
  <si>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</si>
  <si>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</si>
  <si>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</si>
  <si>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</si>
  <si>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</si>
  <si>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</si>
  <si>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</si>
  <si>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</si>
  <si>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</si>
  <si>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RS</t>
  </si>
  <si>
    <t>SP</t>
  </si>
  <si>
    <t>Itabera</t>
  </si>
  <si>
    <t>Itarare</t>
  </si>
  <si>
    <t>Ponta Pora</t>
  </si>
  <si>
    <t>Bernardino de Campos</t>
  </si>
  <si>
    <t>Pedrinhas Paulista</t>
  </si>
  <si>
    <t>Cruz Alta</t>
  </si>
  <si>
    <t>BBM RS</t>
  </si>
  <si>
    <t>Lagoa Vermelha</t>
  </si>
  <si>
    <t>Santa Rosa</t>
  </si>
  <si>
    <t>BBM MS</t>
  </si>
  <si>
    <t>Mambore</t>
  </si>
  <si>
    <t>Ibiruba</t>
  </si>
  <si>
    <t>Carazinho</t>
  </si>
  <si>
    <t>Ciriaco</t>
  </si>
  <si>
    <t>Cafelandia</t>
  </si>
  <si>
    <t>Dois Vizinhos</t>
  </si>
  <si>
    <t>Jardim Alegre</t>
  </si>
  <si>
    <t>Jussara</t>
  </si>
  <si>
    <t>Mangueirinha</t>
  </si>
  <si>
    <t>Mariopolis</t>
  </si>
  <si>
    <t>BCMM</t>
  </si>
  <si>
    <t>BCML</t>
  </si>
  <si>
    <t>BBM PR</t>
  </si>
  <si>
    <t>Julio de Castilhos</t>
  </si>
  <si>
    <t>Não Me-Toque</t>
  </si>
  <si>
    <t>Panambi</t>
  </si>
  <si>
    <t>Passo Fundo</t>
  </si>
  <si>
    <t>Santo Angelo</t>
  </si>
  <si>
    <t>São Luiz Gonzaga</t>
  </si>
  <si>
    <t>Victor Graeff</t>
  </si>
  <si>
    <t xml:space="preserve">        AVISO DE VENDA DE TRIGO EM GRÃOS – Nº 266/11 - 13/07/2011</t>
  </si>
  <si>
    <t>Campo Mourão</t>
  </si>
  <si>
    <t>Farol</t>
  </si>
  <si>
    <t>BBC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</si>
</sst>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tabSelected="1" workbookViewId="0" topLeftCell="A104">
      <selection activeCell="D14" sqref="D1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55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59614</v>
      </c>
      <c r="D10" s="32">
        <f>SUM(D11:D11)</f>
        <v>0</v>
      </c>
      <c r="E10" s="28">
        <f>(D10*100)/C10</f>
        <v>0</v>
      </c>
      <c r="F10" s="26">
        <v>0.508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22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27</v>
      </c>
      <c r="C13" s="29">
        <v>735000</v>
      </c>
      <c r="D13" s="32">
        <f>SUM(D14:D14)</f>
        <v>700000</v>
      </c>
      <c r="E13" s="28">
        <f>(D13*100)/C13</f>
        <v>95.23809523809524</v>
      </c>
      <c r="F13" s="26">
        <v>0.513</v>
      </c>
      <c r="G13" s="26">
        <v>0.513</v>
      </c>
      <c r="H13" s="24">
        <f>(G13*100)/F13-100</f>
        <v>0</v>
      </c>
      <c r="I13" s="7">
        <f>FLOOR(G13,0.00001)*D13</f>
        <v>359100</v>
      </c>
    </row>
    <row r="14" spans="1:9" ht="13.5">
      <c r="A14" s="5"/>
      <c r="B14" s="21"/>
      <c r="C14" s="31" t="s">
        <v>34</v>
      </c>
      <c r="D14" s="29">
        <v>700000</v>
      </c>
      <c r="E14" s="25"/>
      <c r="F14" s="26"/>
      <c r="G14" s="27"/>
      <c r="H14" s="24"/>
      <c r="I14" s="7"/>
    </row>
    <row r="15" spans="1:9" ht="13.5">
      <c r="A15" s="5"/>
      <c r="B15" s="21"/>
      <c r="D15" s="29"/>
      <c r="E15" s="25"/>
      <c r="F15" s="26"/>
      <c r="G15" s="27"/>
      <c r="H15" s="24"/>
      <c r="I15" s="7"/>
    </row>
    <row r="16" spans="1:9" ht="13.5">
      <c r="A16" s="11"/>
      <c r="B16" s="14" t="s">
        <v>14</v>
      </c>
      <c r="C16" s="30">
        <f>SUM(C10:C14)</f>
        <v>794614</v>
      </c>
      <c r="D16" s="33">
        <f>SUM(D10,D13)</f>
        <v>700000</v>
      </c>
      <c r="E16" s="22">
        <f>(D16*100)/C16</f>
        <v>88.09308670624982</v>
      </c>
      <c r="F16" s="17"/>
      <c r="G16" s="17"/>
      <c r="H16" s="12"/>
      <c r="I16" s="23">
        <f>SUM(I10:I15)</f>
        <v>359100</v>
      </c>
    </row>
    <row r="17" ht="12.75">
      <c r="C17" s="13"/>
    </row>
    <row r="18" spans="1:9" ht="13.5">
      <c r="A18" s="35" t="s">
        <v>19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1" t="s">
        <v>39</v>
      </c>
      <c r="C20" s="29">
        <v>1974346</v>
      </c>
      <c r="D20" s="32">
        <f>SUM(D21:D22)</f>
        <v>1974346</v>
      </c>
      <c r="E20" s="28">
        <f>(D20*100)/C20</f>
        <v>100</v>
      </c>
      <c r="F20" s="26">
        <v>0.441</v>
      </c>
      <c r="G20" s="26">
        <v>0.465</v>
      </c>
      <c r="H20" s="24">
        <f>(G20*100)/F20-100</f>
        <v>5.442176870748298</v>
      </c>
      <c r="I20" s="7">
        <f>FLOOR(G20,0.00001)*D20</f>
        <v>918070.89</v>
      </c>
    </row>
    <row r="21" spans="1:9" ht="13.5">
      <c r="A21" s="5"/>
      <c r="B21" s="21"/>
      <c r="C21" s="31" t="s">
        <v>45</v>
      </c>
      <c r="D21" s="29">
        <v>1674346</v>
      </c>
      <c r="E21" s="25"/>
      <c r="F21" s="26"/>
      <c r="G21" s="27"/>
      <c r="H21" s="24"/>
      <c r="I21" s="7"/>
    </row>
    <row r="22" spans="1:9" ht="13.5">
      <c r="A22" s="5"/>
      <c r="B22" s="21"/>
      <c r="C22" s="31" t="s">
        <v>47</v>
      </c>
      <c r="D22" s="29">
        <v>300000</v>
      </c>
      <c r="E22" s="25"/>
      <c r="F22" s="26"/>
      <c r="G22" s="27"/>
      <c r="H22" s="24"/>
      <c r="I22" s="7"/>
    </row>
    <row r="23" spans="1:9" ht="13.5">
      <c r="A23" s="5"/>
      <c r="B23" s="21"/>
      <c r="C23" s="31"/>
      <c r="D23" s="29"/>
      <c r="E23" s="25"/>
      <c r="F23" s="26"/>
      <c r="G23" s="27"/>
      <c r="H23" s="24"/>
      <c r="I23" s="7"/>
    </row>
    <row r="24" spans="1:9" ht="13.5">
      <c r="A24" s="5">
        <v>4</v>
      </c>
      <c r="B24" s="21" t="s">
        <v>56</v>
      </c>
      <c r="C24" s="29">
        <v>3000000</v>
      </c>
      <c r="D24" s="32">
        <f>SUM(D25:D25)</f>
        <v>0</v>
      </c>
      <c r="E24" s="28">
        <f>(D24*100)/C24</f>
        <v>0</v>
      </c>
      <c r="F24" s="26">
        <v>0.48</v>
      </c>
      <c r="G24" s="24">
        <v>0</v>
      </c>
      <c r="H24" s="24">
        <v>0</v>
      </c>
      <c r="I24" s="7">
        <f>FLOOR(G24,0.00001)*D24</f>
        <v>0</v>
      </c>
    </row>
    <row r="25" spans="1:9" ht="13.5">
      <c r="A25" s="5"/>
      <c r="B25" s="21"/>
      <c r="C25" s="31" t="s">
        <v>22</v>
      </c>
      <c r="D25" s="32"/>
      <c r="E25" s="28"/>
      <c r="F25" s="26"/>
      <c r="G25" s="24"/>
      <c r="H25" s="24"/>
      <c r="I25" s="7"/>
    </row>
    <row r="26" spans="1:9" ht="13.5">
      <c r="A26" s="5"/>
      <c r="B26" s="21"/>
      <c r="C26" s="31"/>
      <c r="D26" s="29"/>
      <c r="E26" s="25"/>
      <c r="F26" s="26"/>
      <c r="G26" s="27"/>
      <c r="H26" s="24"/>
      <c r="I26" s="7"/>
    </row>
    <row r="27" spans="1:9" ht="13.5">
      <c r="A27" s="5">
        <v>5</v>
      </c>
      <c r="B27" s="21" t="s">
        <v>40</v>
      </c>
      <c r="C27" s="29">
        <v>2100000</v>
      </c>
      <c r="D27" s="32">
        <f>SUM(D28:D28)</f>
        <v>1800000</v>
      </c>
      <c r="E27" s="28">
        <f>(D27*100)/C27</f>
        <v>85.71428571428571</v>
      </c>
      <c r="F27" s="26">
        <v>0.48</v>
      </c>
      <c r="G27" s="26">
        <v>0.482</v>
      </c>
      <c r="H27" s="24">
        <f>(G27*100)/F27-100</f>
        <v>0.4166666666666572</v>
      </c>
      <c r="I27" s="7">
        <f>FLOOR(G27,0.00001)*D27</f>
        <v>867600.0000000001</v>
      </c>
    </row>
    <row r="28" spans="1:9" ht="13.5">
      <c r="A28" s="5"/>
      <c r="B28" s="21"/>
      <c r="C28" s="31" t="s">
        <v>47</v>
      </c>
      <c r="D28" s="29">
        <v>1800000</v>
      </c>
      <c r="E28" s="25"/>
      <c r="F28" s="26"/>
      <c r="G28" s="27"/>
      <c r="H28" s="24"/>
      <c r="I28" s="7"/>
    </row>
    <row r="29" spans="1:9" ht="13.5">
      <c r="A29" s="5"/>
      <c r="B29" s="21"/>
      <c r="C29" s="31"/>
      <c r="D29" s="29"/>
      <c r="E29" s="25"/>
      <c r="F29" s="26"/>
      <c r="G29" s="27"/>
      <c r="H29" s="24"/>
      <c r="I29" s="7"/>
    </row>
    <row r="30" spans="1:9" ht="13.5">
      <c r="A30" s="5">
        <v>6</v>
      </c>
      <c r="B30" s="21" t="s">
        <v>57</v>
      </c>
      <c r="C30" s="29">
        <v>2000000</v>
      </c>
      <c r="D30" s="32">
        <f>SUM(D31:D31)</f>
        <v>0</v>
      </c>
      <c r="E30" s="28">
        <f>(D30*100)/C30</f>
        <v>0</v>
      </c>
      <c r="F30" s="26">
        <v>0.48</v>
      </c>
      <c r="G30" s="24">
        <v>0</v>
      </c>
      <c r="H30" s="24">
        <v>0</v>
      </c>
      <c r="I30" s="7">
        <f>FLOOR(G30,0.00001)*D30</f>
        <v>0</v>
      </c>
    </row>
    <row r="31" spans="1:9" ht="13.5">
      <c r="A31" s="5"/>
      <c r="B31" s="21"/>
      <c r="C31" s="31" t="s">
        <v>22</v>
      </c>
      <c r="D31" s="29"/>
      <c r="E31" s="25"/>
      <c r="F31" s="26"/>
      <c r="G31" s="27"/>
      <c r="H31" s="24"/>
      <c r="I31" s="7"/>
    </row>
    <row r="32" spans="1:9" ht="13.5">
      <c r="A32" s="5"/>
      <c r="B32" s="21"/>
      <c r="C32" s="31"/>
      <c r="D32" s="29"/>
      <c r="E32" s="25"/>
      <c r="F32" s="26"/>
      <c r="G32" s="27"/>
      <c r="H32" s="24"/>
      <c r="I32" s="7"/>
    </row>
    <row r="33" spans="1:9" ht="13.5">
      <c r="A33" s="5">
        <v>7</v>
      </c>
      <c r="B33" s="21" t="s">
        <v>41</v>
      </c>
      <c r="C33" s="29">
        <v>2155393</v>
      </c>
      <c r="D33" s="32">
        <f>SUM(D34:D34)</f>
        <v>650000</v>
      </c>
      <c r="E33" s="28">
        <f>(D33*100)/C33</f>
        <v>30.15691337960177</v>
      </c>
      <c r="F33" s="26">
        <v>0.441</v>
      </c>
      <c r="G33" s="26">
        <v>0.441</v>
      </c>
      <c r="H33" s="24">
        <f>(G33*100)/F33-100</f>
        <v>0</v>
      </c>
      <c r="I33" s="7">
        <f>FLOOR(G33,0.00001)*D33</f>
        <v>286650.00000000006</v>
      </c>
    </row>
    <row r="34" spans="1:9" ht="13.5">
      <c r="A34" s="5"/>
      <c r="B34" s="21"/>
      <c r="C34" s="31" t="s">
        <v>45</v>
      </c>
      <c r="D34" s="29">
        <v>650000</v>
      </c>
      <c r="E34" s="25"/>
      <c r="F34" s="26"/>
      <c r="G34" s="27"/>
      <c r="H34" s="24"/>
      <c r="I34" s="7"/>
    </row>
    <row r="35" spans="1:9" ht="13.5">
      <c r="A35" s="5"/>
      <c r="B35" s="21"/>
      <c r="C35" s="31"/>
      <c r="D35" s="29"/>
      <c r="E35" s="25"/>
      <c r="F35" s="26"/>
      <c r="G35" s="27"/>
      <c r="H35" s="24"/>
      <c r="I35" s="7"/>
    </row>
    <row r="36" spans="1:9" ht="13.5">
      <c r="A36" s="5">
        <v>8</v>
      </c>
      <c r="B36" s="21" t="s">
        <v>42</v>
      </c>
      <c r="C36" s="29">
        <v>2500000</v>
      </c>
      <c r="D36" s="32">
        <f>SUM(D37:D37)</f>
        <v>0</v>
      </c>
      <c r="E36" s="28">
        <f>(D36*100)/C36</f>
        <v>0</v>
      </c>
      <c r="F36" s="26">
        <v>0.48</v>
      </c>
      <c r="G36" s="24">
        <v>0</v>
      </c>
      <c r="H36" s="24">
        <v>0</v>
      </c>
      <c r="I36" s="7">
        <f>FLOOR(G36,0.00001)*D36</f>
        <v>0</v>
      </c>
    </row>
    <row r="37" spans="1:9" ht="13.5">
      <c r="A37" s="5"/>
      <c r="B37" s="21"/>
      <c r="C37" s="31" t="s">
        <v>22</v>
      </c>
      <c r="D37" s="29"/>
      <c r="E37" s="25"/>
      <c r="F37" s="26"/>
      <c r="G37" s="27"/>
      <c r="H37" s="24"/>
      <c r="I37" s="7"/>
    </row>
    <row r="38" spans="1:9" ht="13.5">
      <c r="A38" s="5"/>
      <c r="B38" s="21"/>
      <c r="C38" s="31"/>
      <c r="D38" s="29"/>
      <c r="E38" s="25"/>
      <c r="F38" s="26"/>
      <c r="G38" s="27"/>
      <c r="H38" s="24"/>
      <c r="I38" s="7"/>
    </row>
    <row r="39" spans="1:9" ht="13.5">
      <c r="A39" s="5">
        <v>9</v>
      </c>
      <c r="B39" s="21" t="s">
        <v>35</v>
      </c>
      <c r="C39" s="29">
        <v>3000000</v>
      </c>
      <c r="D39" s="32">
        <f>SUM(D40:D41)</f>
        <v>60000</v>
      </c>
      <c r="E39" s="28">
        <f>(D39*100)/C39</f>
        <v>2</v>
      </c>
      <c r="F39" s="26">
        <v>0.48</v>
      </c>
      <c r="G39" s="26">
        <v>0.48</v>
      </c>
      <c r="H39" s="24">
        <f>(G39*100)/F39-100</f>
        <v>0</v>
      </c>
      <c r="I39" s="7">
        <f>FLOOR(G39,0.00001)*D39</f>
        <v>28800.000000000004</v>
      </c>
    </row>
    <row r="40" spans="1:9" ht="13.5">
      <c r="A40" s="5"/>
      <c r="B40" s="21"/>
      <c r="C40" s="31" t="s">
        <v>47</v>
      </c>
      <c r="D40" s="29">
        <v>60000</v>
      </c>
      <c r="E40" s="25"/>
      <c r="F40" s="26"/>
      <c r="G40" s="27"/>
      <c r="H40" s="24"/>
      <c r="I40" s="7"/>
    </row>
    <row r="41" spans="1:9" ht="13.5">
      <c r="A41" s="5"/>
      <c r="B41" s="21"/>
      <c r="C41" s="31"/>
      <c r="D41" s="29"/>
      <c r="E41" s="25"/>
      <c r="F41" s="26"/>
      <c r="G41" s="27"/>
      <c r="H41" s="24"/>
      <c r="I41" s="7"/>
    </row>
    <row r="42" spans="1:9" ht="13.5">
      <c r="A42" s="5"/>
      <c r="B42" s="21"/>
      <c r="C42" s="31"/>
      <c r="D42" s="29"/>
      <c r="E42" s="25"/>
      <c r="F42" s="26"/>
      <c r="G42" s="27"/>
      <c r="H42" s="24"/>
      <c r="I42" s="7"/>
    </row>
    <row r="43" spans="1:9" ht="13.5">
      <c r="A43" s="5">
        <v>10</v>
      </c>
      <c r="B43" s="21" t="s">
        <v>43</v>
      </c>
      <c r="C43" s="29">
        <v>5340000</v>
      </c>
      <c r="D43" s="32">
        <f>SUM(D44:D45)</f>
        <v>5340000</v>
      </c>
      <c r="E43" s="28">
        <f>(D43*100)/C43</f>
        <v>100</v>
      </c>
      <c r="F43" s="26">
        <v>0.441</v>
      </c>
      <c r="G43" s="26">
        <v>0.452</v>
      </c>
      <c r="H43" s="24">
        <f>(G43*100)/F43-100</f>
        <v>2.4943310657596385</v>
      </c>
      <c r="I43" s="7">
        <f>FLOOR(G43,0.00001)*D43</f>
        <v>2413680</v>
      </c>
    </row>
    <row r="44" spans="1:9" ht="13.5">
      <c r="A44" s="5"/>
      <c r="B44" s="21"/>
      <c r="C44" s="31" t="s">
        <v>45</v>
      </c>
      <c r="D44" s="29">
        <v>3840000</v>
      </c>
      <c r="E44" s="25"/>
      <c r="F44" s="26"/>
      <c r="G44" s="27"/>
      <c r="H44" s="24"/>
      <c r="I44" s="7"/>
    </row>
    <row r="45" spans="1:9" ht="13.5">
      <c r="A45" s="5"/>
      <c r="B45" s="21"/>
      <c r="C45" s="31" t="s">
        <v>46</v>
      </c>
      <c r="D45" s="29">
        <v>1500000</v>
      </c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11</v>
      </c>
      <c r="B47" s="21" t="s">
        <v>44</v>
      </c>
      <c r="C47" s="29">
        <v>3000000</v>
      </c>
      <c r="D47" s="32">
        <f>SUM(D48:D48)</f>
        <v>0</v>
      </c>
      <c r="E47" s="28">
        <f>(D47*100)/C47</f>
        <v>0</v>
      </c>
      <c r="F47" s="26">
        <v>0.48</v>
      </c>
      <c r="G47" s="24">
        <v>0</v>
      </c>
      <c r="H47" s="24">
        <v>0</v>
      </c>
      <c r="I47" s="7">
        <f>FLOOR(G47,0.00001)*D47</f>
        <v>0</v>
      </c>
    </row>
    <row r="48" spans="1:9" ht="13.5">
      <c r="A48" s="5"/>
      <c r="B48" s="21"/>
      <c r="C48" s="31" t="s">
        <v>22</v>
      </c>
      <c r="D48" s="29"/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11"/>
      <c r="B50" s="14" t="s">
        <v>14</v>
      </c>
      <c r="C50" s="30">
        <f>SUM(C20:C49)</f>
        <v>25069739</v>
      </c>
      <c r="D50" s="33">
        <f>SUM(D20,D24,D27,D30,D33,D36,D39,D43,D47)</f>
        <v>9824346</v>
      </c>
      <c r="E50" s="22">
        <f>(D50*100)/C50</f>
        <v>39.188066537110736</v>
      </c>
      <c r="F50" s="17"/>
      <c r="G50" s="17"/>
      <c r="H50" s="12"/>
      <c r="I50" s="23">
        <f>SUM(I20:I49)</f>
        <v>4514800.890000001</v>
      </c>
    </row>
    <row r="51" ht="12.75">
      <c r="C51" s="13"/>
    </row>
    <row r="52" spans="1:9" ht="13.5">
      <c r="A52" s="35" t="s">
        <v>23</v>
      </c>
      <c r="B52" s="36"/>
      <c r="C52" s="36"/>
      <c r="D52" s="36"/>
      <c r="E52" s="36"/>
      <c r="F52" s="36"/>
      <c r="G52" s="36"/>
      <c r="H52" s="36"/>
      <c r="I52" s="37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12</v>
      </c>
      <c r="B54" s="21" t="s">
        <v>37</v>
      </c>
      <c r="C54" s="29">
        <v>2150000</v>
      </c>
      <c r="D54" s="32">
        <f>SUM(D55:D55)</f>
        <v>0</v>
      </c>
      <c r="E54" s="28">
        <f>(D54*100)/C54</f>
        <v>0</v>
      </c>
      <c r="F54" s="26">
        <v>0.48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31" t="s">
        <v>22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6"/>
      <c r="D56" s="18"/>
      <c r="E56" s="25"/>
      <c r="F56" s="26"/>
      <c r="G56" s="27"/>
      <c r="H56" s="24"/>
      <c r="I56" s="7"/>
    </row>
    <row r="57" spans="1:9" ht="13.5">
      <c r="A57" s="5">
        <v>13</v>
      </c>
      <c r="B57" s="21" t="s">
        <v>37</v>
      </c>
      <c r="C57" s="29">
        <v>1754649</v>
      </c>
      <c r="D57" s="32">
        <f>SUM(D58:D58)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22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14</v>
      </c>
      <c r="B60" s="21" t="s">
        <v>38</v>
      </c>
      <c r="C60" s="29">
        <v>3907830</v>
      </c>
      <c r="D60" s="32">
        <f>SUM(D61)</f>
        <v>0</v>
      </c>
      <c r="E60" s="28">
        <f>(D60*100)/C60</f>
        <v>0</v>
      </c>
      <c r="F60" s="26">
        <v>0.441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31" t="s">
        <v>22</v>
      </c>
      <c r="D61" s="29"/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15</v>
      </c>
      <c r="B63" s="21" t="s">
        <v>30</v>
      </c>
      <c r="C63" s="29">
        <v>438420</v>
      </c>
      <c r="D63" s="32">
        <f>SUM(D64:D64)</f>
        <v>0</v>
      </c>
      <c r="E63" s="28">
        <f>(D63*100)/C63</f>
        <v>0</v>
      </c>
      <c r="F63" s="26">
        <v>0.441</v>
      </c>
      <c r="G63" s="24">
        <v>0</v>
      </c>
      <c r="H63" s="24">
        <v>0</v>
      </c>
      <c r="I63" s="7">
        <f>FLOOR(G63,0.00001)*D63</f>
        <v>0</v>
      </c>
    </row>
    <row r="64" spans="1:9" ht="13.5">
      <c r="A64" s="5"/>
      <c r="B64" s="21"/>
      <c r="C64" s="31" t="s">
        <v>22</v>
      </c>
      <c r="D64" s="29"/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16</v>
      </c>
      <c r="B66" s="21" t="s">
        <v>36</v>
      </c>
      <c r="C66" s="29">
        <v>3000000</v>
      </c>
      <c r="D66" s="32">
        <f>SUM(D67:D67)</f>
        <v>3000000</v>
      </c>
      <c r="E66" s="28">
        <f>(D66*100)/C66</f>
        <v>100</v>
      </c>
      <c r="F66" s="26">
        <v>0.399</v>
      </c>
      <c r="G66" s="26">
        <v>0.43</v>
      </c>
      <c r="H66" s="24">
        <f>(G66*100)/F66-100</f>
        <v>7.7694235588972305</v>
      </c>
      <c r="I66" s="7">
        <f>FLOOR(G66,0.00001)*D66</f>
        <v>1290000.0000000002</v>
      </c>
    </row>
    <row r="67" spans="1:9" ht="13.5">
      <c r="A67" s="5"/>
      <c r="B67" s="21"/>
      <c r="C67" s="31" t="s">
        <v>31</v>
      </c>
      <c r="D67" s="29">
        <v>3000000</v>
      </c>
      <c r="E67" s="25"/>
      <c r="F67" s="26"/>
      <c r="G67" s="27"/>
      <c r="H67" s="24"/>
      <c r="I67" s="7"/>
    </row>
    <row r="68" spans="1:9" ht="13.5">
      <c r="A68" s="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5">
        <v>17</v>
      </c>
      <c r="B69" s="21" t="s">
        <v>36</v>
      </c>
      <c r="C69" s="29">
        <v>501862</v>
      </c>
      <c r="D69" s="32">
        <f>SUM(D70)</f>
        <v>0</v>
      </c>
      <c r="E69" s="28">
        <f>(D69*100)/C69</f>
        <v>0</v>
      </c>
      <c r="F69" s="26">
        <v>0.441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31" t="s">
        <v>22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31"/>
      <c r="D71" s="29"/>
      <c r="E71" s="25"/>
      <c r="F71" s="26"/>
      <c r="G71" s="27"/>
      <c r="H71" s="24"/>
      <c r="I71" s="7"/>
    </row>
    <row r="72" spans="1:9" ht="13.5">
      <c r="A72" s="5">
        <v>18</v>
      </c>
      <c r="B72" s="21" t="s">
        <v>48</v>
      </c>
      <c r="C72" s="29">
        <v>1140000</v>
      </c>
      <c r="D72" s="32">
        <f>SUM(D73:D73)</f>
        <v>1140000</v>
      </c>
      <c r="E72" s="28">
        <f>(D72*100)/C72</f>
        <v>100</v>
      </c>
      <c r="F72" s="26">
        <v>0.399</v>
      </c>
      <c r="G72" s="26">
        <v>0.432</v>
      </c>
      <c r="H72" s="24">
        <f>(G72*100)/F72-100</f>
        <v>8.27067669172932</v>
      </c>
      <c r="I72" s="7">
        <f>FLOOR(G72,0.00001)*D72</f>
        <v>492480.00000000006</v>
      </c>
    </row>
    <row r="73" spans="1:9" ht="13.5">
      <c r="A73" s="5"/>
      <c r="B73" s="21"/>
      <c r="C73" s="31" t="s">
        <v>31</v>
      </c>
      <c r="D73" s="29">
        <v>1140000</v>
      </c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19</v>
      </c>
      <c r="B75" s="21" t="s">
        <v>32</v>
      </c>
      <c r="C75" s="29">
        <v>1288000</v>
      </c>
      <c r="D75" s="32">
        <f>SUM(D76:D76)</f>
        <v>1288000</v>
      </c>
      <c r="E75" s="28">
        <f>(D75*100)/C75</f>
        <v>100</v>
      </c>
      <c r="F75" s="26">
        <v>0.441</v>
      </c>
      <c r="G75" s="26">
        <v>0.445</v>
      </c>
      <c r="H75" s="24">
        <f>(G75*100)/F75-100</f>
        <v>0.9070294784580426</v>
      </c>
      <c r="I75" s="7">
        <f>FLOOR(G75,0.00001)*D75</f>
        <v>573160.0000000001</v>
      </c>
    </row>
    <row r="76" spans="1:9" ht="13.5">
      <c r="A76" s="5"/>
      <c r="B76" s="21"/>
      <c r="C76" s="31" t="s">
        <v>31</v>
      </c>
      <c r="D76" s="29">
        <v>1288000</v>
      </c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20</v>
      </c>
      <c r="B78" s="21" t="s">
        <v>49</v>
      </c>
      <c r="C78" s="29">
        <v>3450000</v>
      </c>
      <c r="D78" s="32">
        <f>SUM(D79:D79)</f>
        <v>0</v>
      </c>
      <c r="E78" s="28">
        <f>(D78*100)/C78</f>
        <v>0</v>
      </c>
      <c r="F78" s="26">
        <v>0.48</v>
      </c>
      <c r="G78" s="24">
        <v>0</v>
      </c>
      <c r="H78" s="24">
        <v>0</v>
      </c>
      <c r="I78" s="7">
        <f>FLOOR(G78,0.00001)*D78</f>
        <v>0</v>
      </c>
    </row>
    <row r="79" spans="1:9" ht="13.5">
      <c r="A79" s="5"/>
      <c r="B79" s="21"/>
      <c r="C79" s="31" t="s">
        <v>22</v>
      </c>
      <c r="D79" s="29"/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21</v>
      </c>
      <c r="B81" s="21" t="s">
        <v>50</v>
      </c>
      <c r="C81" s="29">
        <v>3593607</v>
      </c>
      <c r="D81" s="32">
        <f>SUM(D82:D82)</f>
        <v>0</v>
      </c>
      <c r="E81" s="28">
        <f>(D81*100)/C81</f>
        <v>0</v>
      </c>
      <c r="F81" s="26">
        <v>0.48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31" t="s">
        <v>22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22</v>
      </c>
      <c r="B84" s="21" t="s">
        <v>50</v>
      </c>
      <c r="C84" s="29">
        <v>545170</v>
      </c>
      <c r="D84" s="32">
        <f>SUM(D85:D85)</f>
        <v>0</v>
      </c>
      <c r="E84" s="28">
        <f>(D84*100)/C84</f>
        <v>0</v>
      </c>
      <c r="F84" s="26">
        <v>0.48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22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23</v>
      </c>
      <c r="B87" s="21" t="s">
        <v>51</v>
      </c>
      <c r="C87" s="29">
        <v>60000</v>
      </c>
      <c r="D87" s="32">
        <f>SUM(D88:D88)</f>
        <v>60000</v>
      </c>
      <c r="E87" s="28">
        <f>(D87*100)/C87</f>
        <v>100</v>
      </c>
      <c r="F87" s="26">
        <v>0.441</v>
      </c>
      <c r="G87" s="26">
        <v>0.441</v>
      </c>
      <c r="H87" s="24">
        <f>(G87*100)/F87-100</f>
        <v>0</v>
      </c>
      <c r="I87" s="7">
        <f>FLOOR(G87,0.00001)*D87</f>
        <v>26460.000000000004</v>
      </c>
    </row>
    <row r="88" spans="1:9" ht="13.5">
      <c r="A88" s="5"/>
      <c r="B88" s="21"/>
      <c r="C88" s="31" t="s">
        <v>31</v>
      </c>
      <c r="D88" s="29">
        <v>60000</v>
      </c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24</v>
      </c>
      <c r="B90" s="21" t="s">
        <v>33</v>
      </c>
      <c r="C90" s="29">
        <v>1657829</v>
      </c>
      <c r="D90" s="32">
        <f>SUM(D91:D91)</f>
        <v>1600000</v>
      </c>
      <c r="E90" s="28">
        <f>(D90*100)/C90</f>
        <v>96.51176327594703</v>
      </c>
      <c r="F90" s="26">
        <v>0.399</v>
      </c>
      <c r="G90" s="26">
        <v>0.43</v>
      </c>
      <c r="H90" s="24">
        <f>(G90*100)/F90-100</f>
        <v>7.7694235588972305</v>
      </c>
      <c r="I90" s="7">
        <f>FLOOR(G90,0.00001)*D90</f>
        <v>688000.0000000001</v>
      </c>
    </row>
    <row r="91" spans="1:9" ht="13.5">
      <c r="A91" s="5"/>
      <c r="B91" s="21"/>
      <c r="C91" s="31" t="s">
        <v>31</v>
      </c>
      <c r="D91" s="29">
        <v>1600000</v>
      </c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25</v>
      </c>
      <c r="B93" s="21" t="s">
        <v>52</v>
      </c>
      <c r="C93" s="29">
        <v>4619400</v>
      </c>
      <c r="D93" s="32">
        <f>SUM(D94:D95)</f>
        <v>4619400</v>
      </c>
      <c r="E93" s="28">
        <f>(D93*100)/C93</f>
        <v>100</v>
      </c>
      <c r="F93" s="26">
        <v>0.399</v>
      </c>
      <c r="G93" s="26">
        <v>0.405</v>
      </c>
      <c r="H93" s="24">
        <f>(G93*100)/F93-100</f>
        <v>1.5037593984962285</v>
      </c>
      <c r="I93" s="7">
        <f>FLOOR(G93,0.00001)*D93</f>
        <v>1870857.0000000002</v>
      </c>
    </row>
    <row r="94" spans="1:9" ht="13.5">
      <c r="A94" s="5"/>
      <c r="B94" s="21"/>
      <c r="C94" s="31" t="s">
        <v>45</v>
      </c>
      <c r="D94" s="29">
        <v>700000</v>
      </c>
      <c r="E94" s="25"/>
      <c r="F94" s="26"/>
      <c r="G94" s="27"/>
      <c r="H94" s="24"/>
      <c r="I94" s="7"/>
    </row>
    <row r="95" spans="1:9" ht="13.5">
      <c r="A95" s="5"/>
      <c r="B95" s="21"/>
      <c r="C95" s="31" t="s">
        <v>31</v>
      </c>
      <c r="D95" s="29">
        <v>3919400</v>
      </c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5">
        <v>26</v>
      </c>
      <c r="B97" s="21" t="s">
        <v>53</v>
      </c>
      <c r="C97" s="29">
        <v>2346597</v>
      </c>
      <c r="D97" s="32">
        <f>SUM(D98:D99)</f>
        <v>500000</v>
      </c>
      <c r="E97" s="28">
        <f>(D97*100)/C97</f>
        <v>21.307450746762225</v>
      </c>
      <c r="F97" s="26">
        <v>0.399</v>
      </c>
      <c r="G97" s="26">
        <v>0.43</v>
      </c>
      <c r="H97" s="24">
        <f>(G97*100)/F97-100</f>
        <v>7.7694235588972305</v>
      </c>
      <c r="I97" s="7">
        <f>FLOOR(G97,0.00001)*D97</f>
        <v>215000.00000000003</v>
      </c>
    </row>
    <row r="98" spans="1:9" ht="13.5">
      <c r="A98" s="5"/>
      <c r="B98" s="21"/>
      <c r="C98" s="31" t="s">
        <v>58</v>
      </c>
      <c r="D98" s="29">
        <v>200000</v>
      </c>
      <c r="E98" s="25"/>
      <c r="F98" s="26"/>
      <c r="G98" s="27"/>
      <c r="H98" s="24"/>
      <c r="I98" s="7"/>
    </row>
    <row r="99" spans="1:9" ht="13.5">
      <c r="A99" s="5"/>
      <c r="B99" s="21"/>
      <c r="C99" s="31" t="s">
        <v>31</v>
      </c>
      <c r="D99" s="29">
        <v>300000</v>
      </c>
      <c r="E99" s="25"/>
      <c r="F99" s="26"/>
      <c r="G99" s="27"/>
      <c r="H99" s="24"/>
      <c r="I99" s="7"/>
    </row>
    <row r="100" spans="1:9" ht="13.5">
      <c r="A100" s="5"/>
      <c r="B100" s="21"/>
      <c r="C100" s="31"/>
      <c r="D100" s="29"/>
      <c r="E100" s="25"/>
      <c r="F100" s="26"/>
      <c r="G100" s="27"/>
      <c r="H100" s="24"/>
      <c r="I100" s="7"/>
    </row>
    <row r="101" spans="1:9" ht="13.5">
      <c r="A101" s="5">
        <v>27</v>
      </c>
      <c r="B101" s="21" t="s">
        <v>54</v>
      </c>
      <c r="C101" s="29">
        <v>2330908</v>
      </c>
      <c r="D101" s="32">
        <f>SUM(D102:D102)</f>
        <v>0</v>
      </c>
      <c r="E101" s="28">
        <f>(D101*100)/C101</f>
        <v>0</v>
      </c>
      <c r="F101" s="26">
        <v>0.48</v>
      </c>
      <c r="G101" s="24">
        <v>0</v>
      </c>
      <c r="H101" s="24">
        <v>0</v>
      </c>
      <c r="I101" s="7">
        <f>FLOOR(G101,0.00001)*D101</f>
        <v>0</v>
      </c>
    </row>
    <row r="102" spans="1:9" ht="13.5">
      <c r="A102" s="5"/>
      <c r="B102" s="21"/>
      <c r="C102" s="31" t="s">
        <v>22</v>
      </c>
      <c r="D102" s="29"/>
      <c r="E102" s="25"/>
      <c r="F102" s="26"/>
      <c r="G102" s="27"/>
      <c r="H102" s="24"/>
      <c r="I102" s="7"/>
    </row>
    <row r="103" spans="1:9" ht="13.5">
      <c r="A103" s="5"/>
      <c r="B103" s="21"/>
      <c r="C103" s="31"/>
      <c r="D103" s="29"/>
      <c r="E103" s="25"/>
      <c r="F103" s="26"/>
      <c r="G103" s="27"/>
      <c r="H103" s="24"/>
      <c r="I103" s="7"/>
    </row>
    <row r="104" spans="1:9" ht="13.5">
      <c r="A104" s="11"/>
      <c r="B104" s="14" t="s">
        <v>14</v>
      </c>
      <c r="C104" s="30">
        <f>SUM(C54:C103)</f>
        <v>32784272</v>
      </c>
      <c r="D104" s="33">
        <f>D54+D57+D60+D63+D66+D69+D72+D75+D78+D81+D84+D87+D90+D93+D97+D101</f>
        <v>12207400</v>
      </c>
      <c r="E104" s="22">
        <f>(D104*100)/C104</f>
        <v>37.23553782130651</v>
      </c>
      <c r="F104" s="17"/>
      <c r="G104" s="17"/>
      <c r="H104" s="12"/>
      <c r="I104" s="23">
        <f>SUM(I54:I103)</f>
        <v>5155957.000000001</v>
      </c>
    </row>
    <row r="105" ht="12.75">
      <c r="C105" s="13"/>
    </row>
    <row r="106" spans="1:9" ht="13.5">
      <c r="A106" s="35" t="s">
        <v>24</v>
      </c>
      <c r="B106" s="36"/>
      <c r="C106" s="36"/>
      <c r="D106" s="36"/>
      <c r="E106" s="36"/>
      <c r="F106" s="36"/>
      <c r="G106" s="36"/>
      <c r="H106" s="36"/>
      <c r="I106" s="37"/>
    </row>
    <row r="107" spans="1:9" ht="13.5">
      <c r="A107" s="5"/>
      <c r="B107" s="21"/>
      <c r="C107" s="31"/>
      <c r="D107" s="29"/>
      <c r="E107" s="25"/>
      <c r="F107" s="26"/>
      <c r="G107" s="27"/>
      <c r="H107" s="24"/>
      <c r="I107" s="7"/>
    </row>
    <row r="108" spans="1:9" ht="13.5">
      <c r="A108" s="5">
        <v>28</v>
      </c>
      <c r="B108" s="21" t="s">
        <v>28</v>
      </c>
      <c r="C108" s="29">
        <v>471687</v>
      </c>
      <c r="D108" s="32">
        <f>SUM(D109:D109)</f>
        <v>0</v>
      </c>
      <c r="E108" s="28">
        <f>(D108*100)/C108</f>
        <v>0</v>
      </c>
      <c r="F108" s="26">
        <v>0.4899</v>
      </c>
      <c r="G108" s="24">
        <v>0</v>
      </c>
      <c r="H108" s="24">
        <v>0</v>
      </c>
      <c r="I108" s="7">
        <f>FLOOR(G108,0.00001)*D108</f>
        <v>0</v>
      </c>
    </row>
    <row r="109" spans="1:9" ht="13.5">
      <c r="A109" s="5"/>
      <c r="B109" s="21"/>
      <c r="C109" s="31" t="s">
        <v>22</v>
      </c>
      <c r="D109" s="29"/>
      <c r="E109" s="25"/>
      <c r="F109" s="26"/>
      <c r="G109" s="27"/>
      <c r="H109" s="24"/>
      <c r="I109" s="7"/>
    </row>
    <row r="110" spans="1:9" ht="13.5">
      <c r="A110" s="5"/>
      <c r="B110" s="21"/>
      <c r="C110" s="31"/>
      <c r="D110" s="29"/>
      <c r="E110" s="25"/>
      <c r="F110" s="26"/>
      <c r="G110" s="27"/>
      <c r="H110" s="24"/>
      <c r="I110" s="7"/>
    </row>
    <row r="111" spans="1:9" ht="13.5">
      <c r="A111" s="5">
        <v>29</v>
      </c>
      <c r="B111" s="21" t="s">
        <v>25</v>
      </c>
      <c r="C111" s="29">
        <v>261516</v>
      </c>
      <c r="D111" s="32">
        <f>SUM(D112)</f>
        <v>0</v>
      </c>
      <c r="E111" s="28">
        <f>(D111*100)/C111</f>
        <v>0</v>
      </c>
      <c r="F111" s="26">
        <v>0.535</v>
      </c>
      <c r="G111" s="24">
        <v>0</v>
      </c>
      <c r="H111" s="24">
        <v>0</v>
      </c>
      <c r="I111" s="7">
        <f>FLOOR(G111,0.00001)*D111</f>
        <v>0</v>
      </c>
    </row>
    <row r="112" spans="1:9" ht="13.5">
      <c r="A112" s="5"/>
      <c r="B112" s="21"/>
      <c r="C112" s="31" t="s">
        <v>22</v>
      </c>
      <c r="D112" s="29"/>
      <c r="E112" s="25"/>
      <c r="F112" s="26"/>
      <c r="G112" s="27"/>
      <c r="H112" s="24"/>
      <c r="I112" s="7"/>
    </row>
    <row r="113" spans="1:9" ht="13.5">
      <c r="A113" s="5"/>
      <c r="B113" s="21"/>
      <c r="C113" s="31"/>
      <c r="D113" s="29"/>
      <c r="E113" s="25"/>
      <c r="F113" s="26"/>
      <c r="G113" s="27"/>
      <c r="H113" s="24"/>
      <c r="I113" s="7"/>
    </row>
    <row r="114" spans="1:9" ht="13.5">
      <c r="A114" s="5">
        <v>30</v>
      </c>
      <c r="B114" s="21" t="s">
        <v>26</v>
      </c>
      <c r="C114" s="29">
        <v>1700000</v>
      </c>
      <c r="D114" s="32">
        <f>SUM(D115:D115)</f>
        <v>0</v>
      </c>
      <c r="E114" s="28">
        <f>(D114*100)/C114</f>
        <v>0</v>
      </c>
      <c r="F114" s="26">
        <v>0.535</v>
      </c>
      <c r="G114" s="24">
        <v>0</v>
      </c>
      <c r="H114" s="24">
        <v>0</v>
      </c>
      <c r="I114" s="7">
        <f>FLOOR(G114,0.00001)*D114</f>
        <v>0</v>
      </c>
    </row>
    <row r="115" spans="1:9" ht="13.5">
      <c r="A115" s="5"/>
      <c r="B115" s="21"/>
      <c r="C115" s="31" t="s">
        <v>22</v>
      </c>
      <c r="D115" s="29"/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31</v>
      </c>
      <c r="B117" s="21" t="s">
        <v>29</v>
      </c>
      <c r="C117" s="29">
        <v>1431450</v>
      </c>
      <c r="D117" s="32">
        <f>SUM(D118)</f>
        <v>0</v>
      </c>
      <c r="E117" s="28">
        <f>(D117*100)/C117</f>
        <v>0</v>
      </c>
      <c r="F117" s="26">
        <v>0.535</v>
      </c>
      <c r="G117" s="24">
        <v>0</v>
      </c>
      <c r="H117" s="24">
        <v>0</v>
      </c>
      <c r="I117" s="7">
        <f>FLOOR(G117,0.00001)*D117</f>
        <v>0</v>
      </c>
    </row>
    <row r="118" spans="1:9" ht="13.5">
      <c r="A118" s="5"/>
      <c r="B118" s="21"/>
      <c r="C118" s="31" t="s">
        <v>22</v>
      </c>
      <c r="D118" s="29"/>
      <c r="E118" s="25"/>
      <c r="F118" s="26"/>
      <c r="G118" s="27"/>
      <c r="H118" s="24"/>
      <c r="I118" s="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5">
        <v>32</v>
      </c>
      <c r="B120" s="21" t="s">
        <v>29</v>
      </c>
      <c r="C120" s="29">
        <v>2140000</v>
      </c>
      <c r="D120" s="32">
        <f>SUM(D121)</f>
        <v>0</v>
      </c>
      <c r="E120" s="28">
        <f>(D120*100)/C120</f>
        <v>0</v>
      </c>
      <c r="F120" s="26">
        <v>0.535</v>
      </c>
      <c r="G120" s="24">
        <v>0</v>
      </c>
      <c r="H120" s="24">
        <v>0</v>
      </c>
      <c r="I120" s="7">
        <f>FLOOR(G120,0.00001)*D120</f>
        <v>0</v>
      </c>
    </row>
    <row r="121" spans="1:9" ht="13.5">
      <c r="A121" s="5"/>
      <c r="B121" s="21"/>
      <c r="C121" s="31" t="s">
        <v>22</v>
      </c>
      <c r="D121" s="29"/>
      <c r="E121" s="25"/>
      <c r="F121" s="26"/>
      <c r="G121" s="27"/>
      <c r="H121" s="24"/>
      <c r="I121" s="7"/>
    </row>
    <row r="122" spans="1:9" ht="13.5">
      <c r="A122" s="5"/>
      <c r="B122" s="21"/>
      <c r="C122" s="31"/>
      <c r="D122" s="29"/>
      <c r="E122" s="25"/>
      <c r="F122" s="26"/>
      <c r="G122" s="27"/>
      <c r="H122" s="24"/>
      <c r="I122" s="7"/>
    </row>
    <row r="123" spans="1:9" ht="13.5">
      <c r="A123" s="11"/>
      <c r="B123" s="14" t="s">
        <v>14</v>
      </c>
      <c r="C123" s="30">
        <f>SUM(C108:C122)</f>
        <v>6004653</v>
      </c>
      <c r="D123" s="33">
        <f>SUM(D108,D111,D114,D117,D120)</f>
        <v>0</v>
      </c>
      <c r="E123" s="22">
        <f>(D123*100)/C123</f>
        <v>0</v>
      </c>
      <c r="F123" s="17"/>
      <c r="G123" s="17"/>
      <c r="H123" s="12"/>
      <c r="I123" s="23">
        <f>SUM(I108:I122)</f>
        <v>0</v>
      </c>
    </row>
    <row r="124" ht="12.75">
      <c r="C124" s="13"/>
    </row>
    <row r="125" spans="1:9" ht="13.5">
      <c r="A125" s="15"/>
      <c r="B125" s="14" t="s">
        <v>12</v>
      </c>
      <c r="C125" s="30">
        <f>SUM(C16,C50,C104,C123)</f>
        <v>64653278</v>
      </c>
      <c r="D125" s="30">
        <f>SUM(D16,D50,D104,D123)</f>
        <v>22731746</v>
      </c>
      <c r="E125" s="22">
        <f>(D125*100)/C125</f>
        <v>35.159463995004245</v>
      </c>
      <c r="F125" s="16"/>
      <c r="G125" s="16"/>
      <c r="H125" s="16"/>
      <c r="I125" s="34">
        <f>SUM(I16,I50,I104,I123)</f>
        <v>10029857.89</v>
      </c>
    </row>
  </sheetData>
  <sheetProtection/>
  <mergeCells count="5">
    <mergeCell ref="A106:I106"/>
    <mergeCell ref="A2:I2"/>
    <mergeCell ref="A52:I5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2011-05-25T18:57:36Z</cp:lastPrinted>
  <dcterms:created xsi:type="dcterms:W3CDTF">2005-05-09T20:19:33Z</dcterms:created>
  <dcterms:modified xsi:type="dcterms:W3CDTF">2011-07-13T14:43:29Z</dcterms:modified>
  <cp:category/>
  <cp:version/>
  <cp:contentType/>
  <cp:contentStatus/>
</cp:coreProperties>
</file>