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1 TRIGO VENDA " sheetId="1" r:id="rId1"/>
  </sheets>
  <definedNames/>
  <calcPr fullCalcOnLoad="1"/>
</workbook>
</file>

<file path=xl/sharedStrings.xml><?xml version="1.0" encoding="utf-8"?>
<sst xmlns="http://schemas.openxmlformats.org/spreadsheetml/2006/main" count="119" uniqueCount="62">
  <si>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</si>
  <si>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</si>
  <si>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</si>
  <si>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</si>
  <si>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</si>
  <si>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</si>
  <si>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</si>
  <si>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</si>
  <si>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</si>
  <si>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</si>
  <si>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</si>
  <si>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</si>
  <si>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</si>
  <si>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</si>
  <si>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</si>
  <si>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</si>
  <si>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</si>
  <si>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</si>
  <si>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</si>
  <si>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</si>
  <si>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</si>
  <si>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Maracaju</t>
  </si>
  <si>
    <t>RETIRADO</t>
  </si>
  <si>
    <t>Assis Chateaubriand</t>
  </si>
  <si>
    <t>RS</t>
  </si>
  <si>
    <t>SP</t>
  </si>
  <si>
    <t>Itabera</t>
  </si>
  <si>
    <t>Itarare</t>
  </si>
  <si>
    <t>Alvorada do Sul</t>
  </si>
  <si>
    <t>Ponta Pora</t>
  </si>
  <si>
    <t>Bernardino de Campos</t>
  </si>
  <si>
    <t>Pedrinhas Paulista</t>
  </si>
  <si>
    <t>Cruz Alta</t>
  </si>
  <si>
    <t>BBM RS</t>
  </si>
  <si>
    <t>Lagoa Vermelha</t>
  </si>
  <si>
    <t>Santa Rosa</t>
  </si>
  <si>
    <t>BBM MS</t>
  </si>
  <si>
    <t>Mambore</t>
  </si>
  <si>
    <t>Ibiruba</t>
  </si>
  <si>
    <t>Carazinho</t>
  </si>
  <si>
    <t>Ciriaco</t>
  </si>
  <si>
    <t xml:space="preserve">        AVISO DE VENDA DE TRIGO EM GRÃOS – Nº 241/11 - 06/07/2011</t>
  </si>
  <si>
    <t>Cafelandia</t>
  </si>
  <si>
    <t>Dois Vizinhos</t>
  </si>
  <si>
    <t>Jardim Alegre</t>
  </si>
  <si>
    <t>Jussara</t>
  </si>
  <si>
    <t>Mangueirinha</t>
  </si>
  <si>
    <t>Mariopolis</t>
  </si>
  <si>
    <t>Palotina</t>
  </si>
  <si>
    <t>BCMM</t>
  </si>
  <si>
    <t>BCML</t>
  </si>
  <si>
    <t>BBM PR</t>
  </si>
  <si>
    <t>Garibaldi</t>
  </si>
  <si>
    <t>Julio de Castilhos</t>
  </si>
  <si>
    <t>Não Me-Toque</t>
  </si>
  <si>
    <t>Nova Prata</t>
  </si>
  <si>
    <t>Palmeira das Missãos</t>
  </si>
  <si>
    <t>Panambi</t>
  </si>
  <si>
    <t>Passo Fundo</t>
  </si>
  <si>
    <t>Santo Angelo</t>
  </si>
  <si>
    <t>São Luiz Gonzaga</t>
  </si>
  <si>
    <t>Victor Graeff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</si>
</sst>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C148" sqref="C14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41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28</v>
      </c>
      <c r="C10" s="29">
        <v>2515812</v>
      </c>
      <c r="D10" s="32">
        <f>SUM(D11:D11)</f>
        <v>2515812</v>
      </c>
      <c r="E10" s="28">
        <f>(D10*100)/C10</f>
        <v>100</v>
      </c>
      <c r="F10" s="26">
        <v>0.513</v>
      </c>
      <c r="G10" s="26">
        <v>0.513</v>
      </c>
      <c r="H10" s="24">
        <f>(G10*100)/F10-100</f>
        <v>0</v>
      </c>
      <c r="I10" s="7">
        <f>FLOOR(G10,0.00001)*D10</f>
        <v>1290611.556</v>
      </c>
    </row>
    <row r="11" spans="1:9" ht="13.5">
      <c r="A11" s="5"/>
      <c r="B11" s="21"/>
      <c r="C11" s="31" t="s">
        <v>36</v>
      </c>
      <c r="D11" s="29">
        <v>2515812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21</v>
      </c>
      <c r="C13" s="29">
        <v>59614</v>
      </c>
      <c r="D13" s="32">
        <f>SUM(D14:D14)</f>
        <v>0</v>
      </c>
      <c r="E13" s="28">
        <f>(D13*100)/C13</f>
        <v>0</v>
      </c>
      <c r="F13" s="26">
        <v>0.508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22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29</v>
      </c>
      <c r="C16" s="29">
        <v>735000</v>
      </c>
      <c r="D16" s="32">
        <f>SUM(D17:D17)</f>
        <v>0</v>
      </c>
      <c r="E16" s="28">
        <f>(D16*100)/C16</f>
        <v>0</v>
      </c>
      <c r="F16" s="26">
        <v>0.513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22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11"/>
      <c r="B19" s="14" t="s">
        <v>14</v>
      </c>
      <c r="C19" s="30">
        <f>SUM(C10:C18)</f>
        <v>3310426</v>
      </c>
      <c r="D19" s="33">
        <f>SUM(D10,D13,D16)</f>
        <v>2515812</v>
      </c>
      <c r="E19" s="22">
        <f>(D19*100)/C19</f>
        <v>75.99662399944901</v>
      </c>
      <c r="F19" s="17"/>
      <c r="G19" s="17"/>
      <c r="H19" s="12"/>
      <c r="I19" s="23">
        <f>SUM(I10:I18)</f>
        <v>1290611.556</v>
      </c>
    </row>
    <row r="20" ht="12.75">
      <c r="C20" s="13"/>
    </row>
    <row r="21" spans="1:9" ht="13.5">
      <c r="A21" s="35" t="s">
        <v>19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1" t="s">
        <v>23</v>
      </c>
      <c r="C23" s="29">
        <v>226927</v>
      </c>
      <c r="D23" s="32">
        <f>SUM(D24:D24)</f>
        <v>226927</v>
      </c>
      <c r="E23" s="28">
        <f>(D23*100)/C23</f>
        <v>100</v>
      </c>
      <c r="F23" s="26">
        <v>0.51</v>
      </c>
      <c r="G23" s="26">
        <v>0.51</v>
      </c>
      <c r="H23" s="24">
        <f>(G23*100)/F23-100</f>
        <v>0</v>
      </c>
      <c r="I23" s="7">
        <f>FLOOR(G23,0.00001)*D23</f>
        <v>115732.77</v>
      </c>
    </row>
    <row r="24" spans="1:9" ht="13.5">
      <c r="A24" s="5"/>
      <c r="B24" s="21"/>
      <c r="C24" s="31" t="s">
        <v>49</v>
      </c>
      <c r="D24" s="29">
        <v>226927</v>
      </c>
      <c r="E24" s="25"/>
      <c r="F24" s="26"/>
      <c r="G24" s="27"/>
      <c r="H24" s="24"/>
      <c r="I24" s="7"/>
    </row>
    <row r="25" spans="1:9" ht="13.5">
      <c r="A25" s="5"/>
      <c r="B25" s="21"/>
      <c r="C25" s="31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42</v>
      </c>
      <c r="C26" s="29">
        <v>5074346</v>
      </c>
      <c r="D26" s="32">
        <f>SUM(D27:D29)</f>
        <v>3100000</v>
      </c>
      <c r="E26" s="28">
        <f>(D26*100)/C26</f>
        <v>61.09161653541166</v>
      </c>
      <c r="F26" s="26">
        <v>0.468</v>
      </c>
      <c r="G26" s="26">
        <v>0.468</v>
      </c>
      <c r="H26" s="24">
        <f>(G26*100)/F26-100</f>
        <v>0</v>
      </c>
      <c r="I26" s="7">
        <f>FLOOR(G26,0.00001)*D26</f>
        <v>1450800</v>
      </c>
    </row>
    <row r="27" spans="1:9" ht="13.5">
      <c r="A27" s="5"/>
      <c r="B27" s="21"/>
      <c r="C27" s="31" t="s">
        <v>49</v>
      </c>
      <c r="D27" s="32">
        <v>1000000</v>
      </c>
      <c r="E27" s="28"/>
      <c r="F27" s="26"/>
      <c r="G27" s="24"/>
      <c r="H27" s="24"/>
      <c r="I27" s="7"/>
    </row>
    <row r="28" spans="1:9" ht="13.5">
      <c r="A28" s="5"/>
      <c r="B28" s="21"/>
      <c r="C28" s="31" t="s">
        <v>50</v>
      </c>
      <c r="D28" s="32">
        <v>1100000</v>
      </c>
      <c r="E28" s="28"/>
      <c r="F28" s="26"/>
      <c r="G28" s="24"/>
      <c r="H28" s="24"/>
      <c r="I28" s="7"/>
    </row>
    <row r="29" spans="1:9" ht="13.5">
      <c r="A29" s="5"/>
      <c r="B29" s="21"/>
      <c r="C29" s="31" t="s">
        <v>33</v>
      </c>
      <c r="D29" s="29">
        <v>1000000</v>
      </c>
      <c r="E29" s="28"/>
      <c r="F29" s="26"/>
      <c r="G29" s="26"/>
      <c r="H29" s="24"/>
      <c r="I29" s="7"/>
    </row>
    <row r="30" spans="1:9" ht="13.5">
      <c r="A30" s="5"/>
      <c r="B30" s="21"/>
      <c r="C30" s="31"/>
      <c r="D30" s="29"/>
      <c r="E30" s="25"/>
      <c r="F30" s="26"/>
      <c r="G30" s="27"/>
      <c r="H30" s="24"/>
      <c r="I30" s="7"/>
    </row>
    <row r="31" spans="1:9" ht="13.5">
      <c r="A31" s="5">
        <v>6</v>
      </c>
      <c r="B31" s="21" t="s">
        <v>43</v>
      </c>
      <c r="C31" s="29">
        <v>2400000</v>
      </c>
      <c r="D31" s="32">
        <f>SUM(D32:D32)</f>
        <v>300000</v>
      </c>
      <c r="E31" s="28">
        <f>(D31*100)/C31</f>
        <v>12.5</v>
      </c>
      <c r="F31" s="26">
        <v>0.51</v>
      </c>
      <c r="G31" s="26">
        <v>0.51</v>
      </c>
      <c r="H31" s="24">
        <f>(G31*100)/F31-100</f>
        <v>0</v>
      </c>
      <c r="I31" s="7">
        <f>FLOOR(G31,0.00001)*D31</f>
        <v>153000</v>
      </c>
    </row>
    <row r="32" spans="1:9" ht="13.5">
      <c r="A32" s="5"/>
      <c r="B32" s="21"/>
      <c r="C32" s="31" t="s">
        <v>49</v>
      </c>
      <c r="D32" s="29">
        <v>300000</v>
      </c>
      <c r="E32" s="25"/>
      <c r="F32" s="26"/>
      <c r="G32" s="27"/>
      <c r="H32" s="24"/>
      <c r="I32" s="7"/>
    </row>
    <row r="33" spans="1:9" ht="13.5">
      <c r="A33" s="5"/>
      <c r="B33" s="21"/>
      <c r="C33" s="31"/>
      <c r="D33" s="29"/>
      <c r="E33" s="25"/>
      <c r="F33" s="26"/>
      <c r="G33" s="27"/>
      <c r="H33" s="24"/>
      <c r="I33" s="7"/>
    </row>
    <row r="34" spans="1:9" ht="13.5">
      <c r="A34" s="5">
        <v>7</v>
      </c>
      <c r="B34" s="21" t="s">
        <v>44</v>
      </c>
      <c r="C34" s="29">
        <v>2155393</v>
      </c>
      <c r="D34" s="32">
        <f>SUM(D35:D35)</f>
        <v>0</v>
      </c>
      <c r="E34" s="28">
        <f>(D34*100)/C34</f>
        <v>0</v>
      </c>
      <c r="F34" s="26">
        <v>0.468</v>
      </c>
      <c r="G34" s="24">
        <v>0</v>
      </c>
      <c r="H34" s="24">
        <v>0</v>
      </c>
      <c r="I34" s="7">
        <f>FLOOR(G34,0.00001)*D34</f>
        <v>0</v>
      </c>
    </row>
    <row r="35" spans="1:9" ht="13.5">
      <c r="A35" s="5"/>
      <c r="B35" s="21"/>
      <c r="C35" s="31" t="s">
        <v>22</v>
      </c>
      <c r="D35" s="29"/>
      <c r="E35" s="25"/>
      <c r="F35" s="26"/>
      <c r="G35" s="27"/>
      <c r="H35" s="24"/>
      <c r="I35" s="7"/>
    </row>
    <row r="36" spans="1:9" ht="13.5">
      <c r="A36" s="5"/>
      <c r="B36" s="21"/>
      <c r="C36" s="31"/>
      <c r="D36" s="29"/>
      <c r="E36" s="25"/>
      <c r="F36" s="26"/>
      <c r="G36" s="27"/>
      <c r="H36" s="24"/>
      <c r="I36" s="7"/>
    </row>
    <row r="37" spans="1:9" ht="13.5">
      <c r="A37" s="5">
        <v>8</v>
      </c>
      <c r="B37" s="21" t="s">
        <v>45</v>
      </c>
      <c r="C37" s="29">
        <v>2500000</v>
      </c>
      <c r="D37" s="32">
        <f>SUM(D38:D38)</f>
        <v>0</v>
      </c>
      <c r="E37" s="28">
        <f>(D37*100)/C37</f>
        <v>0</v>
      </c>
      <c r="F37" s="26">
        <v>0.51</v>
      </c>
      <c r="G37" s="24">
        <v>0</v>
      </c>
      <c r="H37" s="24">
        <v>0</v>
      </c>
      <c r="I37" s="7">
        <f>FLOOR(G37,0.00001)*D37</f>
        <v>0</v>
      </c>
    </row>
    <row r="38" spans="1:9" ht="13.5">
      <c r="A38" s="5"/>
      <c r="B38" s="21"/>
      <c r="C38" s="31" t="s">
        <v>22</v>
      </c>
      <c r="D38" s="29"/>
      <c r="E38" s="25"/>
      <c r="F38" s="26"/>
      <c r="G38" s="27"/>
      <c r="H38" s="24"/>
      <c r="I38" s="7"/>
    </row>
    <row r="39" spans="1:9" ht="13.5">
      <c r="A39" s="5"/>
      <c r="B39" s="21"/>
      <c r="C39" s="31"/>
      <c r="D39" s="29"/>
      <c r="E39" s="25"/>
      <c r="F39" s="26"/>
      <c r="G39" s="27"/>
      <c r="H39" s="24"/>
      <c r="I39" s="7"/>
    </row>
    <row r="40" spans="1:9" ht="13.5">
      <c r="A40" s="5">
        <v>9</v>
      </c>
      <c r="B40" s="21" t="s">
        <v>37</v>
      </c>
      <c r="C40" s="29">
        <v>1000000</v>
      </c>
      <c r="D40" s="32">
        <f>SUM(D41:D41)</f>
        <v>0</v>
      </c>
      <c r="E40" s="28">
        <f>(D40*100)/C40</f>
        <v>0</v>
      </c>
      <c r="F40" s="26">
        <v>0.51</v>
      </c>
      <c r="G40" s="24">
        <v>0</v>
      </c>
      <c r="H40" s="24">
        <v>0</v>
      </c>
      <c r="I40" s="7">
        <f>FLOOR(G40,0.00001)*D40</f>
        <v>0</v>
      </c>
    </row>
    <row r="41" spans="1:9" ht="13.5">
      <c r="A41" s="5"/>
      <c r="B41" s="21"/>
      <c r="C41" s="31" t="s">
        <v>22</v>
      </c>
      <c r="D41" s="29"/>
      <c r="E41" s="25"/>
      <c r="F41" s="26"/>
      <c r="G41" s="27"/>
      <c r="H41" s="24"/>
      <c r="I41" s="7"/>
    </row>
    <row r="42" spans="1:9" ht="13.5">
      <c r="A42" s="5"/>
      <c r="B42" s="21"/>
      <c r="C42" s="31"/>
      <c r="D42" s="29"/>
      <c r="E42" s="25"/>
      <c r="F42" s="26"/>
      <c r="G42" s="27"/>
      <c r="H42" s="24"/>
      <c r="I42" s="7"/>
    </row>
    <row r="43" spans="1:9" ht="13.5">
      <c r="A43" s="5">
        <v>10</v>
      </c>
      <c r="B43" s="21" t="s">
        <v>46</v>
      </c>
      <c r="C43" s="29">
        <v>5400000</v>
      </c>
      <c r="D43" s="32">
        <f>SUM(D44:D45)</f>
        <v>60000</v>
      </c>
      <c r="E43" s="28">
        <f>(D43*100)/C43</f>
        <v>1.1111111111111112</v>
      </c>
      <c r="F43" s="26">
        <v>0.468</v>
      </c>
      <c r="G43" s="26">
        <v>0.468</v>
      </c>
      <c r="H43" s="24">
        <f>(G43*100)/F43-100</f>
        <v>0</v>
      </c>
      <c r="I43" s="7">
        <f>FLOOR(G43,0.00001)*D43</f>
        <v>28080</v>
      </c>
    </row>
    <row r="44" spans="1:9" ht="13.5">
      <c r="A44" s="5"/>
      <c r="B44" s="21"/>
      <c r="C44" s="31" t="s">
        <v>49</v>
      </c>
      <c r="D44" s="29">
        <v>30000</v>
      </c>
      <c r="E44" s="25"/>
      <c r="F44" s="26"/>
      <c r="G44" s="27"/>
      <c r="H44" s="24"/>
      <c r="I44" s="7"/>
    </row>
    <row r="45" spans="1:9" ht="13.5">
      <c r="A45" s="5"/>
      <c r="B45" s="21"/>
      <c r="C45" s="31" t="s">
        <v>33</v>
      </c>
      <c r="D45" s="29">
        <v>30000</v>
      </c>
      <c r="E45" s="25"/>
      <c r="F45" s="26"/>
      <c r="G45" s="27"/>
      <c r="H45" s="24"/>
      <c r="I45" s="7"/>
    </row>
    <row r="46" spans="1:9" ht="13.5">
      <c r="A46" s="5"/>
      <c r="B46" s="21"/>
      <c r="C46" s="31"/>
      <c r="D46" s="29"/>
      <c r="E46" s="25"/>
      <c r="F46" s="26"/>
      <c r="G46" s="27"/>
      <c r="H46" s="24"/>
      <c r="I46" s="7"/>
    </row>
    <row r="47" spans="1:9" ht="13.5">
      <c r="A47" s="5">
        <v>11</v>
      </c>
      <c r="B47" s="21" t="s">
        <v>47</v>
      </c>
      <c r="C47" s="29">
        <v>3000000</v>
      </c>
      <c r="D47" s="32">
        <f>SUM(D48:D48)</f>
        <v>0</v>
      </c>
      <c r="E47" s="28">
        <f>(D47*100)/C47</f>
        <v>0</v>
      </c>
      <c r="F47" s="26">
        <v>0.51</v>
      </c>
      <c r="G47" s="24">
        <v>0</v>
      </c>
      <c r="H47" s="24">
        <v>0</v>
      </c>
      <c r="I47" s="7">
        <f>FLOOR(G47,0.00001)*D47</f>
        <v>0</v>
      </c>
    </row>
    <row r="48" spans="1:9" ht="13.5">
      <c r="A48" s="5"/>
      <c r="B48" s="21"/>
      <c r="C48" s="31" t="s">
        <v>22</v>
      </c>
      <c r="D48" s="29"/>
      <c r="E48" s="25"/>
      <c r="F48" s="26"/>
      <c r="G48" s="27"/>
      <c r="H48" s="24"/>
      <c r="I48" s="7"/>
    </row>
    <row r="49" spans="1:9" ht="13.5">
      <c r="A49" s="5"/>
      <c r="B49" s="21"/>
      <c r="C49" s="31"/>
      <c r="D49" s="29"/>
      <c r="E49" s="25"/>
      <c r="F49" s="26"/>
      <c r="G49" s="27"/>
      <c r="H49" s="24"/>
      <c r="I49" s="7"/>
    </row>
    <row r="50" spans="1:9" ht="13.5">
      <c r="A50" s="5">
        <v>12</v>
      </c>
      <c r="B50" s="21" t="s">
        <v>48</v>
      </c>
      <c r="C50" s="29">
        <v>1187752</v>
      </c>
      <c r="D50" s="32">
        <f>SUM(D51:D51)</f>
        <v>1187752</v>
      </c>
      <c r="E50" s="28">
        <f>(D50*100)/C50</f>
        <v>100</v>
      </c>
      <c r="F50" s="26">
        <v>0.468</v>
      </c>
      <c r="G50" s="26">
        <v>0.468</v>
      </c>
      <c r="H50" s="24">
        <f>(G50*100)/F50-100</f>
        <v>0</v>
      </c>
      <c r="I50" s="7">
        <f>FLOOR(G50,0.00001)*D50</f>
        <v>555867.936</v>
      </c>
    </row>
    <row r="51" spans="1:9" ht="13.5">
      <c r="A51" s="5"/>
      <c r="B51" s="21"/>
      <c r="C51" s="31" t="s">
        <v>51</v>
      </c>
      <c r="D51" s="29">
        <v>1187752</v>
      </c>
      <c r="E51" s="25"/>
      <c r="F51" s="26"/>
      <c r="G51" s="27"/>
      <c r="H51" s="24"/>
      <c r="I51" s="7"/>
    </row>
    <row r="52" spans="1:9" ht="13.5">
      <c r="A52" s="5"/>
      <c r="B52" s="21"/>
      <c r="C52" s="31"/>
      <c r="D52" s="29"/>
      <c r="E52" s="25"/>
      <c r="F52" s="26"/>
      <c r="G52" s="27"/>
      <c r="H52" s="24"/>
      <c r="I52" s="7"/>
    </row>
    <row r="53" spans="1:9" ht="13.5">
      <c r="A53" s="11"/>
      <c r="B53" s="14" t="s">
        <v>14</v>
      </c>
      <c r="C53" s="30">
        <f>SUM(C23:C52)</f>
        <v>22944418</v>
      </c>
      <c r="D53" s="33">
        <f>SUM(D23,D26,D31,D34,D37,D40,D43,D47,D50)</f>
        <v>4874679</v>
      </c>
      <c r="E53" s="22">
        <f>(D53*100)/C53</f>
        <v>21.245598820593315</v>
      </c>
      <c r="F53" s="17"/>
      <c r="G53" s="17"/>
      <c r="H53" s="12"/>
      <c r="I53" s="23">
        <f>SUM(I23:I52)</f>
        <v>2303480.7060000002</v>
      </c>
    </row>
    <row r="54" ht="12.75">
      <c r="C54" s="13"/>
    </row>
    <row r="55" spans="1:9" ht="13.5">
      <c r="A55" s="35" t="s">
        <v>24</v>
      </c>
      <c r="B55" s="36"/>
      <c r="C55" s="36"/>
      <c r="D55" s="36"/>
      <c r="E55" s="36"/>
      <c r="F55" s="36"/>
      <c r="G55" s="36"/>
      <c r="H55" s="36"/>
      <c r="I55" s="37"/>
    </row>
    <row r="56" spans="1:9" ht="13.5">
      <c r="A56" s="9"/>
      <c r="B56" s="9"/>
      <c r="C56" s="9"/>
      <c r="D56" s="9"/>
      <c r="E56" s="9"/>
      <c r="F56" s="9"/>
      <c r="G56" s="9"/>
      <c r="H56" s="9"/>
      <c r="I56" s="10"/>
    </row>
    <row r="57" spans="1:9" ht="13.5">
      <c r="A57" s="5">
        <v>13</v>
      </c>
      <c r="B57" s="21" t="s">
        <v>39</v>
      </c>
      <c r="C57" s="29">
        <v>2150000</v>
      </c>
      <c r="D57" s="32">
        <f>SUM(D58:D58)</f>
        <v>0</v>
      </c>
      <c r="E57" s="28">
        <f>(D57*100)/C57</f>
        <v>0</v>
      </c>
      <c r="F57" s="26">
        <v>0.48</v>
      </c>
      <c r="G57" s="24">
        <v>0</v>
      </c>
      <c r="H57" s="24">
        <v>0</v>
      </c>
      <c r="I57" s="7">
        <f>FLOOR(G57,0.00001)*D57</f>
        <v>0</v>
      </c>
    </row>
    <row r="58" spans="1:9" ht="13.5">
      <c r="A58" s="5"/>
      <c r="B58" s="21"/>
      <c r="C58" s="31" t="s">
        <v>22</v>
      </c>
      <c r="D58" s="29"/>
      <c r="E58" s="25"/>
      <c r="F58" s="26"/>
      <c r="G58" s="27"/>
      <c r="H58" s="24"/>
      <c r="I58" s="7"/>
    </row>
    <row r="59" spans="1:9" ht="13.5">
      <c r="A59" s="5"/>
      <c r="B59" s="21"/>
      <c r="C59" s="6"/>
      <c r="D59" s="18"/>
      <c r="E59" s="25"/>
      <c r="F59" s="26"/>
      <c r="G59" s="27"/>
      <c r="H59" s="24"/>
      <c r="I59" s="7"/>
    </row>
    <row r="60" spans="1:9" ht="13.5">
      <c r="A60" s="5">
        <v>14</v>
      </c>
      <c r="B60" s="21" t="s">
        <v>39</v>
      </c>
      <c r="C60" s="29">
        <v>1754649</v>
      </c>
      <c r="D60" s="32">
        <f>SUM(D61:D61)</f>
        <v>0</v>
      </c>
      <c r="E60" s="28">
        <f>(D60*100)/C60</f>
        <v>0</v>
      </c>
      <c r="F60" s="26">
        <v>0.48</v>
      </c>
      <c r="G60" s="24">
        <v>0</v>
      </c>
      <c r="H60" s="24">
        <v>0</v>
      </c>
      <c r="I60" s="7">
        <f>FLOOR(G60,0.00001)*D60</f>
        <v>0</v>
      </c>
    </row>
    <row r="61" spans="1:9" ht="13.5">
      <c r="A61" s="5"/>
      <c r="B61" s="21"/>
      <c r="C61" s="31" t="s">
        <v>22</v>
      </c>
      <c r="D61" s="29"/>
      <c r="E61" s="25"/>
      <c r="F61" s="26"/>
      <c r="G61" s="27"/>
      <c r="H61" s="24"/>
      <c r="I61" s="7"/>
    </row>
    <row r="62" spans="1:9" ht="13.5">
      <c r="A62" s="5"/>
      <c r="B62" s="21"/>
      <c r="C62" s="31"/>
      <c r="D62" s="29"/>
      <c r="E62" s="25"/>
      <c r="F62" s="26"/>
      <c r="G62" s="27"/>
      <c r="H62" s="24"/>
      <c r="I62" s="7"/>
    </row>
    <row r="63" spans="1:9" ht="13.5">
      <c r="A63" s="5">
        <v>15</v>
      </c>
      <c r="B63" s="21" t="s">
        <v>40</v>
      </c>
      <c r="C63" s="29">
        <v>4507830</v>
      </c>
      <c r="D63" s="32">
        <f>SUM(D64)</f>
        <v>600000</v>
      </c>
      <c r="E63" s="28">
        <f>(D63*100)/C63</f>
        <v>13.310173631215019</v>
      </c>
      <c r="F63" s="26">
        <v>0.441</v>
      </c>
      <c r="G63" s="26">
        <v>0.441</v>
      </c>
      <c r="H63" s="24">
        <f>(G63*100)/F63-100</f>
        <v>0</v>
      </c>
      <c r="I63" s="7">
        <f>FLOOR(G63,0.00001)*D63</f>
        <v>264600.00000000006</v>
      </c>
    </row>
    <row r="64" spans="1:9" ht="13.5">
      <c r="A64" s="5"/>
      <c r="B64" s="21"/>
      <c r="C64" s="31" t="s">
        <v>33</v>
      </c>
      <c r="D64" s="29">
        <v>600000</v>
      </c>
      <c r="E64" s="25"/>
      <c r="F64" s="26"/>
      <c r="G64" s="27"/>
      <c r="H64" s="24"/>
      <c r="I64" s="7"/>
    </row>
    <row r="65" spans="1:9" ht="13.5">
      <c r="A65" s="5"/>
      <c r="B65" s="21"/>
      <c r="C65" s="31"/>
      <c r="D65" s="29"/>
      <c r="E65" s="25"/>
      <c r="F65" s="26"/>
      <c r="G65" s="27"/>
      <c r="H65" s="24"/>
      <c r="I65" s="7"/>
    </row>
    <row r="66" spans="1:9" ht="13.5">
      <c r="A66" s="5">
        <v>16</v>
      </c>
      <c r="B66" s="21" t="s">
        <v>32</v>
      </c>
      <c r="C66" s="29">
        <v>509650</v>
      </c>
      <c r="D66" s="32">
        <f>SUM(D67:D67)</f>
        <v>509650</v>
      </c>
      <c r="E66" s="28">
        <f>(D66*100)/C66</f>
        <v>100</v>
      </c>
      <c r="F66" s="26">
        <v>0.399</v>
      </c>
      <c r="G66" s="26">
        <v>0.435</v>
      </c>
      <c r="H66" s="24">
        <f>(G66*100)/F66-100</f>
        <v>9.022556390977442</v>
      </c>
      <c r="I66" s="7">
        <f>FLOOR(G66,0.00001)*D66</f>
        <v>221697.75000000003</v>
      </c>
    </row>
    <row r="67" spans="1:9" ht="13.5">
      <c r="A67" s="5"/>
      <c r="B67" s="21"/>
      <c r="C67" s="31" t="s">
        <v>49</v>
      </c>
      <c r="D67" s="29">
        <v>509650</v>
      </c>
      <c r="E67" s="25"/>
      <c r="F67" s="26"/>
      <c r="G67" s="27"/>
      <c r="H67" s="24"/>
      <c r="I67" s="7"/>
    </row>
    <row r="68" spans="1:9" ht="13.5">
      <c r="A68" s="5"/>
      <c r="B68" s="21"/>
      <c r="C68" s="31"/>
      <c r="D68" s="29"/>
      <c r="E68" s="25"/>
      <c r="F68" s="26"/>
      <c r="G68" s="27"/>
      <c r="H68" s="24"/>
      <c r="I68" s="7"/>
    </row>
    <row r="69" spans="1:9" ht="13.5">
      <c r="A69" s="5">
        <v>17</v>
      </c>
      <c r="B69" s="21" t="s">
        <v>32</v>
      </c>
      <c r="C69" s="29">
        <v>438420</v>
      </c>
      <c r="D69" s="32">
        <f>SUM(D70:D70)</f>
        <v>0</v>
      </c>
      <c r="E69" s="28">
        <f>(D69*100)/C69</f>
        <v>0</v>
      </c>
      <c r="F69" s="26">
        <v>0.441</v>
      </c>
      <c r="G69" s="24">
        <v>0</v>
      </c>
      <c r="H69" s="24">
        <v>0</v>
      </c>
      <c r="I69" s="7">
        <f>FLOOR(G69,0.00001)*D69</f>
        <v>0</v>
      </c>
    </row>
    <row r="70" spans="1:9" ht="13.5">
      <c r="A70" s="5"/>
      <c r="B70" s="21"/>
      <c r="C70" s="31" t="s">
        <v>22</v>
      </c>
      <c r="D70" s="29"/>
      <c r="E70" s="25"/>
      <c r="F70" s="26"/>
      <c r="G70" s="27"/>
      <c r="H70" s="24"/>
      <c r="I70" s="7"/>
    </row>
    <row r="71" spans="1:9" ht="13.5">
      <c r="A71" s="5"/>
      <c r="B71" s="21"/>
      <c r="C71" s="31"/>
      <c r="D71" s="29"/>
      <c r="E71" s="25"/>
      <c r="F71" s="26"/>
      <c r="G71" s="27"/>
      <c r="H71" s="24"/>
      <c r="I71" s="7"/>
    </row>
    <row r="72" spans="1:9" ht="13.5">
      <c r="A72" s="5">
        <v>18</v>
      </c>
      <c r="B72" s="21" t="s">
        <v>32</v>
      </c>
      <c r="C72" s="29">
        <v>57000</v>
      </c>
      <c r="D72" s="32">
        <f>SUM(D73)</f>
        <v>57000</v>
      </c>
      <c r="E72" s="28">
        <f>(D72*100)/C72</f>
        <v>100</v>
      </c>
      <c r="F72" s="26">
        <v>0.378</v>
      </c>
      <c r="G72" s="26">
        <v>0.378</v>
      </c>
      <c r="H72" s="24">
        <f>(G72*100)/F72-100</f>
        <v>0</v>
      </c>
      <c r="I72" s="7">
        <f>FLOOR(G72,0.00001)*D72</f>
        <v>21546.000000000004</v>
      </c>
    </row>
    <row r="73" spans="1:9" ht="13.5">
      <c r="A73" s="5"/>
      <c r="B73" s="21"/>
      <c r="C73" s="31" t="s">
        <v>33</v>
      </c>
      <c r="D73" s="29">
        <v>57000</v>
      </c>
      <c r="E73" s="25"/>
      <c r="F73" s="26"/>
      <c r="G73" s="27"/>
      <c r="H73" s="24"/>
      <c r="I73" s="7"/>
    </row>
    <row r="74" spans="1:9" ht="13.5">
      <c r="A74" s="5"/>
      <c r="B74" s="21"/>
      <c r="C74" s="31"/>
      <c r="D74" s="29"/>
      <c r="E74" s="25"/>
      <c r="F74" s="26"/>
      <c r="G74" s="27"/>
      <c r="H74" s="24"/>
      <c r="I74" s="7"/>
    </row>
    <row r="75" spans="1:9" ht="13.5">
      <c r="A75" s="5">
        <v>19</v>
      </c>
      <c r="B75" s="21" t="s">
        <v>52</v>
      </c>
      <c r="C75" s="29">
        <v>4280170</v>
      </c>
      <c r="D75" s="32">
        <f>SUM(D76:D76)</f>
        <v>4280170</v>
      </c>
      <c r="E75" s="28">
        <f>(D75*100)/C75</f>
        <v>100</v>
      </c>
      <c r="F75" s="26">
        <v>0.441</v>
      </c>
      <c r="G75" s="26">
        <v>0.455</v>
      </c>
      <c r="H75" s="24">
        <f>(G75*100)/F75-100</f>
        <v>3.1746031746031775</v>
      </c>
      <c r="I75" s="7">
        <f>FLOOR(G75,0.00001)*D75</f>
        <v>1947477.35</v>
      </c>
    </row>
    <row r="76" spans="1:9" ht="13.5">
      <c r="A76" s="5"/>
      <c r="B76" s="21"/>
      <c r="C76" s="31" t="s">
        <v>33</v>
      </c>
      <c r="D76" s="29">
        <v>4280170</v>
      </c>
      <c r="E76" s="25"/>
      <c r="F76" s="26"/>
      <c r="G76" s="27"/>
      <c r="H76" s="24"/>
      <c r="I76" s="7"/>
    </row>
    <row r="77" spans="1:9" ht="13.5">
      <c r="A77" s="5"/>
      <c r="B77" s="21"/>
      <c r="C77" s="31"/>
      <c r="D77" s="29"/>
      <c r="E77" s="25"/>
      <c r="F77" s="26"/>
      <c r="G77" s="27"/>
      <c r="H77" s="24"/>
      <c r="I77" s="7"/>
    </row>
    <row r="78" spans="1:9" ht="13.5">
      <c r="A78" s="5">
        <v>20</v>
      </c>
      <c r="B78" s="21" t="s">
        <v>38</v>
      </c>
      <c r="C78" s="29">
        <v>561862</v>
      </c>
      <c r="D78" s="32">
        <f>SUM(D79:D79)</f>
        <v>60000</v>
      </c>
      <c r="E78" s="28">
        <f>(D78*100)/C78</f>
        <v>10.678778774859307</v>
      </c>
      <c r="F78" s="26">
        <v>0.441</v>
      </c>
      <c r="G78" s="26">
        <v>0.441</v>
      </c>
      <c r="H78" s="24">
        <f>(G78*100)/F78-100</f>
        <v>0</v>
      </c>
      <c r="I78" s="7">
        <f>FLOOR(G78,0.00001)*D78</f>
        <v>26460.000000000004</v>
      </c>
    </row>
    <row r="79" spans="1:9" ht="13.5">
      <c r="A79" s="5"/>
      <c r="B79" s="21"/>
      <c r="C79" s="31" t="s">
        <v>33</v>
      </c>
      <c r="D79" s="29">
        <v>60000</v>
      </c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21</v>
      </c>
      <c r="B81" s="21" t="s">
        <v>53</v>
      </c>
      <c r="C81" s="29">
        <v>5000000</v>
      </c>
      <c r="D81" s="32">
        <f>SUM(D82:D82)</f>
        <v>3860000</v>
      </c>
      <c r="E81" s="28">
        <f>(D81*100)/C81</f>
        <v>77.2</v>
      </c>
      <c r="F81" s="26">
        <v>0.399</v>
      </c>
      <c r="G81" s="26">
        <v>0.435</v>
      </c>
      <c r="H81" s="24">
        <f>(G81*100)/F81-100</f>
        <v>9.022556390977442</v>
      </c>
      <c r="I81" s="7">
        <f>FLOOR(G81,0.00001)*D81</f>
        <v>1679100.0000000002</v>
      </c>
    </row>
    <row r="82" spans="1:9" ht="13.5">
      <c r="A82" s="5"/>
      <c r="B82" s="21"/>
      <c r="C82" s="31" t="s">
        <v>33</v>
      </c>
      <c r="D82" s="29">
        <v>3860000</v>
      </c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22</v>
      </c>
      <c r="B84" s="21" t="s">
        <v>34</v>
      </c>
      <c r="C84" s="29">
        <v>3812445</v>
      </c>
      <c r="D84" s="32">
        <f>SUM(D85:D86)</f>
        <v>3812445</v>
      </c>
      <c r="E84" s="28">
        <f>(D84*100)/C84</f>
        <v>100</v>
      </c>
      <c r="F84" s="26">
        <v>0.441</v>
      </c>
      <c r="G84" s="26">
        <v>0.441</v>
      </c>
      <c r="H84" s="24">
        <f>(G84*100)/F84-100</f>
        <v>0</v>
      </c>
      <c r="I84" s="7">
        <f>FLOOR(G84,0.00001)*D84</f>
        <v>1681288.245</v>
      </c>
    </row>
    <row r="85" spans="1:9" ht="13.5">
      <c r="A85" s="5"/>
      <c r="B85" s="21"/>
      <c r="C85" s="31" t="s">
        <v>49</v>
      </c>
      <c r="D85" s="29">
        <v>1000000</v>
      </c>
      <c r="E85" s="25"/>
      <c r="F85" s="26"/>
      <c r="G85" s="27"/>
      <c r="H85" s="24"/>
      <c r="I85" s="7"/>
    </row>
    <row r="86" spans="1:9" ht="13.5">
      <c r="A86" s="5"/>
      <c r="B86" s="21"/>
      <c r="C86" s="31" t="s">
        <v>33</v>
      </c>
      <c r="D86" s="29">
        <v>2812445</v>
      </c>
      <c r="E86" s="25"/>
      <c r="F86" s="26"/>
      <c r="G86" s="27"/>
      <c r="H86" s="24"/>
      <c r="I86" s="7"/>
    </row>
    <row r="87" spans="1:9" ht="13.5">
      <c r="A87" s="5"/>
      <c r="B87" s="21"/>
      <c r="C87" s="31"/>
      <c r="D87" s="29"/>
      <c r="E87" s="25"/>
      <c r="F87" s="26"/>
      <c r="G87" s="27"/>
      <c r="H87" s="24"/>
      <c r="I87" s="7"/>
    </row>
    <row r="88" spans="1:9" ht="13.5">
      <c r="A88" s="5">
        <v>23</v>
      </c>
      <c r="B88" s="21" t="s">
        <v>34</v>
      </c>
      <c r="C88" s="29">
        <v>1288000</v>
      </c>
      <c r="D88" s="32">
        <f>SUM(D89:D89)</f>
        <v>0</v>
      </c>
      <c r="E88" s="28">
        <f>(D88*100)/C88</f>
        <v>0</v>
      </c>
      <c r="F88" s="26">
        <v>0.441</v>
      </c>
      <c r="G88" s="24">
        <v>0</v>
      </c>
      <c r="H88" s="24">
        <v>0</v>
      </c>
      <c r="I88" s="7">
        <f>FLOOR(G88,0.00001)*D88</f>
        <v>0</v>
      </c>
    </row>
    <row r="89" spans="1:9" ht="13.5">
      <c r="A89" s="5"/>
      <c r="B89" s="21"/>
      <c r="C89" s="31" t="s">
        <v>22</v>
      </c>
      <c r="D89" s="29"/>
      <c r="E89" s="25"/>
      <c r="F89" s="26"/>
      <c r="G89" s="27"/>
      <c r="H89" s="24"/>
      <c r="I89" s="7"/>
    </row>
    <row r="90" spans="1:9" ht="13.5">
      <c r="A90" s="5"/>
      <c r="B90" s="21"/>
      <c r="C90" s="31"/>
      <c r="D90" s="29"/>
      <c r="E90" s="25"/>
      <c r="F90" s="26"/>
      <c r="G90" s="27"/>
      <c r="H90" s="24"/>
      <c r="I90" s="7"/>
    </row>
    <row r="91" spans="1:9" ht="13.5">
      <c r="A91" s="5">
        <v>24</v>
      </c>
      <c r="B91" s="21" t="s">
        <v>54</v>
      </c>
      <c r="C91" s="29">
        <v>3450000</v>
      </c>
      <c r="D91" s="32">
        <f>SUM(D92:D92)</f>
        <v>0</v>
      </c>
      <c r="E91" s="28">
        <f>(D91*100)/C91</f>
        <v>0</v>
      </c>
      <c r="F91" s="26">
        <v>0.48</v>
      </c>
      <c r="G91" s="24">
        <v>0</v>
      </c>
      <c r="H91" s="24">
        <v>0</v>
      </c>
      <c r="I91" s="7">
        <f>FLOOR(G91,0.00001)*D91</f>
        <v>0</v>
      </c>
    </row>
    <row r="92" spans="1:9" ht="13.5">
      <c r="A92" s="5"/>
      <c r="B92" s="21"/>
      <c r="C92" s="31" t="s">
        <v>22</v>
      </c>
      <c r="D92" s="29"/>
      <c r="E92" s="25"/>
      <c r="F92" s="26"/>
      <c r="G92" s="27"/>
      <c r="H92" s="24"/>
      <c r="I92" s="7"/>
    </row>
    <row r="93" spans="1:9" ht="13.5">
      <c r="A93" s="5"/>
      <c r="B93" s="21"/>
      <c r="C93" s="31"/>
      <c r="D93" s="29"/>
      <c r="E93" s="25"/>
      <c r="F93" s="26"/>
      <c r="G93" s="27"/>
      <c r="H93" s="24"/>
      <c r="I93" s="7"/>
    </row>
    <row r="94" spans="1:9" ht="13.5">
      <c r="A94" s="5">
        <v>25</v>
      </c>
      <c r="B94" s="21" t="s">
        <v>55</v>
      </c>
      <c r="C94" s="29">
        <v>576000</v>
      </c>
      <c r="D94" s="32">
        <f>SUM(D95:D95)</f>
        <v>576000</v>
      </c>
      <c r="E94" s="28">
        <f>(D94*100)/C94</f>
        <v>100</v>
      </c>
      <c r="F94" s="26">
        <v>0.399</v>
      </c>
      <c r="G94" s="26">
        <v>0.46</v>
      </c>
      <c r="H94" s="24">
        <f>(G94*100)/F94-100</f>
        <v>15.288220551378444</v>
      </c>
      <c r="I94" s="7">
        <f>FLOOR(G94,0.00001)*D94</f>
        <v>264960</v>
      </c>
    </row>
    <row r="95" spans="1:9" ht="13.5">
      <c r="A95" s="5"/>
      <c r="B95" s="21"/>
      <c r="C95" s="31" t="s">
        <v>33</v>
      </c>
      <c r="D95" s="29">
        <v>576000</v>
      </c>
      <c r="E95" s="25"/>
      <c r="F95" s="26"/>
      <c r="G95" s="27"/>
      <c r="H95" s="24"/>
      <c r="I95" s="7"/>
    </row>
    <row r="96" spans="1:9" ht="13.5">
      <c r="A96" s="5"/>
      <c r="B96" s="21"/>
      <c r="C96" s="31"/>
      <c r="D96" s="29"/>
      <c r="E96" s="25"/>
      <c r="F96" s="26"/>
      <c r="G96" s="27"/>
      <c r="H96" s="24"/>
      <c r="I96" s="7"/>
    </row>
    <row r="97" spans="1:9" ht="13.5">
      <c r="A97" s="5">
        <v>26</v>
      </c>
      <c r="B97" s="21" t="s">
        <v>55</v>
      </c>
      <c r="C97" s="29">
        <v>281659</v>
      </c>
      <c r="D97" s="32">
        <f>SUM(D98:D98)</f>
        <v>281659</v>
      </c>
      <c r="E97" s="28">
        <f>(D97*100)/C97</f>
        <v>100</v>
      </c>
      <c r="F97" s="26">
        <v>0.371</v>
      </c>
      <c r="G97" s="26">
        <v>0.438</v>
      </c>
      <c r="H97" s="24">
        <f>(G97*100)/F97-100</f>
        <v>18.059299191374663</v>
      </c>
      <c r="I97" s="7">
        <f>FLOOR(G97,0.00001)*D97</f>
        <v>123366.64200000002</v>
      </c>
    </row>
    <row r="98" spans="1:9" ht="13.5">
      <c r="A98" s="5"/>
      <c r="B98" s="21"/>
      <c r="C98" s="31" t="s">
        <v>33</v>
      </c>
      <c r="D98" s="29">
        <v>281659</v>
      </c>
      <c r="E98" s="25"/>
      <c r="F98" s="26"/>
      <c r="G98" s="27"/>
      <c r="H98" s="24"/>
      <c r="I98" s="7"/>
    </row>
    <row r="99" spans="1:9" ht="13.5">
      <c r="A99" s="5"/>
      <c r="B99" s="21"/>
      <c r="C99" s="31"/>
      <c r="D99" s="29"/>
      <c r="E99" s="25"/>
      <c r="F99" s="26"/>
      <c r="G99" s="27"/>
      <c r="H99" s="24"/>
      <c r="I99" s="7"/>
    </row>
    <row r="100" spans="1:9" ht="13.5">
      <c r="A100" s="5">
        <v>27</v>
      </c>
      <c r="B100" s="21" t="s">
        <v>55</v>
      </c>
      <c r="C100" s="29">
        <v>285000</v>
      </c>
      <c r="D100" s="32">
        <f>SUM(D101:D101)</f>
        <v>285000</v>
      </c>
      <c r="E100" s="28">
        <f>(D100*100)/C100</f>
        <v>100</v>
      </c>
      <c r="F100" s="26">
        <v>0.441</v>
      </c>
      <c r="G100" s="26">
        <v>0.45</v>
      </c>
      <c r="H100" s="24">
        <f>(G100*100)/F100-100</f>
        <v>2.040816326530617</v>
      </c>
      <c r="I100" s="7">
        <f>FLOOR(G100,0.00001)*D100</f>
        <v>128250</v>
      </c>
    </row>
    <row r="101" spans="1:9" ht="13.5">
      <c r="A101" s="5"/>
      <c r="B101" s="21"/>
      <c r="C101" s="31" t="s">
        <v>33</v>
      </c>
      <c r="D101" s="29">
        <v>285000</v>
      </c>
      <c r="E101" s="25"/>
      <c r="F101" s="26"/>
      <c r="G101" s="27"/>
      <c r="H101" s="24"/>
      <c r="I101" s="7"/>
    </row>
    <row r="102" spans="1:9" ht="13.5">
      <c r="A102" s="5"/>
      <c r="B102" s="21"/>
      <c r="C102" s="31"/>
      <c r="D102" s="29"/>
      <c r="E102" s="25"/>
      <c r="F102" s="26"/>
      <c r="G102" s="27"/>
      <c r="H102" s="24"/>
      <c r="I102" s="7"/>
    </row>
    <row r="103" spans="1:9" ht="13.5">
      <c r="A103" s="5">
        <v>28</v>
      </c>
      <c r="B103" s="21" t="s">
        <v>56</v>
      </c>
      <c r="C103" s="29">
        <v>723146</v>
      </c>
      <c r="D103" s="32">
        <f>SUM(D104:D104)</f>
        <v>723146</v>
      </c>
      <c r="E103" s="28">
        <f>(D103*100)/C103</f>
        <v>100</v>
      </c>
      <c r="F103" s="26">
        <v>0.399</v>
      </c>
      <c r="G103" s="26">
        <v>0.44</v>
      </c>
      <c r="H103" s="24">
        <f>(G103*100)/F103-100</f>
        <v>10.27568922305764</v>
      </c>
      <c r="I103" s="7">
        <f>FLOOR(G103,0.00001)*D103</f>
        <v>318184.24000000005</v>
      </c>
    </row>
    <row r="104" spans="1:9" ht="13.5">
      <c r="A104" s="5"/>
      <c r="B104" s="21"/>
      <c r="C104" s="31" t="s">
        <v>33</v>
      </c>
      <c r="D104" s="29">
        <v>723146</v>
      </c>
      <c r="E104" s="25"/>
      <c r="F104" s="26"/>
      <c r="G104" s="27"/>
      <c r="H104" s="24"/>
      <c r="I104" s="7"/>
    </row>
    <row r="105" spans="1:9" ht="13.5">
      <c r="A105" s="5"/>
      <c r="B105" s="21"/>
      <c r="C105" s="31"/>
      <c r="D105" s="29"/>
      <c r="E105" s="25"/>
      <c r="F105" s="26"/>
      <c r="G105" s="27"/>
      <c r="H105" s="24"/>
      <c r="I105" s="7"/>
    </row>
    <row r="106" spans="1:9" ht="13.5">
      <c r="A106" s="5">
        <v>29</v>
      </c>
      <c r="B106" s="21" t="s">
        <v>57</v>
      </c>
      <c r="C106" s="29">
        <v>3593607</v>
      </c>
      <c r="D106" s="32">
        <f>SUM(D107:D107)</f>
        <v>0</v>
      </c>
      <c r="E106" s="28">
        <f>(D106*100)/C106</f>
        <v>0</v>
      </c>
      <c r="F106" s="26">
        <v>0.48</v>
      </c>
      <c r="G106" s="24">
        <v>0</v>
      </c>
      <c r="H106" s="24">
        <v>0</v>
      </c>
      <c r="I106" s="7">
        <f>FLOOR(G106,0.00001)*D106</f>
        <v>0</v>
      </c>
    </row>
    <row r="107" spans="1:9" ht="13.5">
      <c r="A107" s="5"/>
      <c r="B107" s="21"/>
      <c r="C107" s="31" t="s">
        <v>22</v>
      </c>
      <c r="D107" s="29"/>
      <c r="E107" s="25"/>
      <c r="F107" s="26"/>
      <c r="G107" s="27"/>
      <c r="H107" s="24"/>
      <c r="I107" s="7"/>
    </row>
    <row r="108" spans="1:9" ht="13.5">
      <c r="A108" s="5"/>
      <c r="B108" s="21"/>
      <c r="C108" s="31"/>
      <c r="D108" s="29"/>
      <c r="E108" s="25"/>
      <c r="F108" s="26"/>
      <c r="G108" s="27"/>
      <c r="H108" s="24"/>
      <c r="I108" s="7"/>
    </row>
    <row r="109" spans="1:9" ht="13.5">
      <c r="A109" s="5">
        <v>30</v>
      </c>
      <c r="B109" s="21" t="s">
        <v>57</v>
      </c>
      <c r="C109" s="29">
        <v>545170</v>
      </c>
      <c r="D109" s="32">
        <f>SUM(D110:D110)</f>
        <v>0</v>
      </c>
      <c r="E109" s="28">
        <f>(D109*100)/C109</f>
        <v>0</v>
      </c>
      <c r="F109" s="26">
        <v>0.48</v>
      </c>
      <c r="G109" s="24">
        <v>0</v>
      </c>
      <c r="H109" s="24">
        <v>0</v>
      </c>
      <c r="I109" s="7">
        <f>FLOOR(G109,0.00001)*D109</f>
        <v>0</v>
      </c>
    </row>
    <row r="110" spans="1:9" ht="13.5">
      <c r="A110" s="5"/>
      <c r="B110" s="21"/>
      <c r="C110" s="31" t="s">
        <v>22</v>
      </c>
      <c r="D110" s="29"/>
      <c r="E110" s="25"/>
      <c r="F110" s="26"/>
      <c r="G110" s="27"/>
      <c r="H110" s="24"/>
      <c r="I110" s="7"/>
    </row>
    <row r="111" spans="1:9" ht="13.5">
      <c r="A111" s="5"/>
      <c r="B111" s="21"/>
      <c r="C111" s="31"/>
      <c r="D111" s="29"/>
      <c r="E111" s="25"/>
      <c r="F111" s="26"/>
      <c r="G111" s="27"/>
      <c r="H111" s="24"/>
      <c r="I111" s="7"/>
    </row>
    <row r="112" spans="1:9" ht="13.5">
      <c r="A112" s="5">
        <v>31</v>
      </c>
      <c r="B112" s="21" t="s">
        <v>58</v>
      </c>
      <c r="C112" s="29">
        <v>240000</v>
      </c>
      <c r="D112" s="32">
        <f>SUM(D113:D113)</f>
        <v>240000</v>
      </c>
      <c r="E112" s="28">
        <f>(D112*100)/C112</f>
        <v>100</v>
      </c>
      <c r="F112" s="26">
        <v>0.399</v>
      </c>
      <c r="G112" s="26">
        <v>0.441</v>
      </c>
      <c r="H112" s="24">
        <f>(G112*100)/F112-100</f>
        <v>10.526315789473685</v>
      </c>
      <c r="I112" s="7">
        <f>FLOOR(G112,0.00001)*D112</f>
        <v>105840.00000000001</v>
      </c>
    </row>
    <row r="113" spans="1:9" ht="13.5">
      <c r="A113" s="5"/>
      <c r="B113" s="21"/>
      <c r="C113" s="31" t="s">
        <v>33</v>
      </c>
      <c r="D113" s="29">
        <v>240000</v>
      </c>
      <c r="E113" s="25"/>
      <c r="F113" s="26"/>
      <c r="G113" s="27"/>
      <c r="H113" s="24"/>
      <c r="I113" s="7"/>
    </row>
    <row r="114" spans="1:9" ht="13.5">
      <c r="A114" s="5"/>
      <c r="B114" s="21"/>
      <c r="C114" s="31"/>
      <c r="D114" s="29"/>
      <c r="E114" s="25"/>
      <c r="F114" s="26"/>
      <c r="G114" s="27"/>
      <c r="H114" s="24"/>
      <c r="I114" s="7"/>
    </row>
    <row r="115" spans="1:9" ht="13.5">
      <c r="A115" s="5">
        <v>32</v>
      </c>
      <c r="B115" s="21" t="s">
        <v>58</v>
      </c>
      <c r="C115" s="29">
        <v>360000</v>
      </c>
      <c r="D115" s="32">
        <f>SUM(D116:D116)</f>
        <v>300000</v>
      </c>
      <c r="E115" s="28">
        <f>(D115*100)/C115</f>
        <v>83.33333333333333</v>
      </c>
      <c r="F115" s="26">
        <v>0.441</v>
      </c>
      <c r="G115" s="26">
        <v>0.45</v>
      </c>
      <c r="H115" s="24">
        <f>(G115*100)/F115-100</f>
        <v>2.040816326530617</v>
      </c>
      <c r="I115" s="7">
        <f>FLOOR(G115,0.00001)*D115</f>
        <v>135000</v>
      </c>
    </row>
    <row r="116" spans="1:9" ht="13.5">
      <c r="A116" s="5"/>
      <c r="B116" s="21"/>
      <c r="C116" s="31" t="s">
        <v>33</v>
      </c>
      <c r="D116" s="29">
        <v>300000</v>
      </c>
      <c r="E116" s="25"/>
      <c r="F116" s="26"/>
      <c r="G116" s="27"/>
      <c r="H116" s="24"/>
      <c r="I116" s="7"/>
    </row>
    <row r="117" spans="1:9" ht="13.5">
      <c r="A117" s="5"/>
      <c r="B117" s="21"/>
      <c r="C117" s="31"/>
      <c r="D117" s="29"/>
      <c r="E117" s="25"/>
      <c r="F117" s="26"/>
      <c r="G117" s="27"/>
      <c r="H117" s="24"/>
      <c r="I117" s="7"/>
    </row>
    <row r="118" spans="1:9" ht="13.5">
      <c r="A118" s="5">
        <v>33</v>
      </c>
      <c r="B118" s="21" t="s">
        <v>35</v>
      </c>
      <c r="C118" s="29">
        <v>3377829</v>
      </c>
      <c r="D118" s="32">
        <f>SUM(D119:D119)</f>
        <v>1720000</v>
      </c>
      <c r="E118" s="28">
        <f>(D118*100)/C118</f>
        <v>50.92028045232603</v>
      </c>
      <c r="F118" s="26">
        <v>0.399</v>
      </c>
      <c r="G118" s="26">
        <v>0.435</v>
      </c>
      <c r="H118" s="24">
        <f>(G118*100)/F118-100</f>
        <v>9.022556390977442</v>
      </c>
      <c r="I118" s="7">
        <f>FLOOR(G118,0.00001)*D118</f>
        <v>748200.0000000001</v>
      </c>
    </row>
    <row r="119" spans="1:9" ht="13.5">
      <c r="A119" s="5"/>
      <c r="B119" s="21"/>
      <c r="C119" s="31" t="s">
        <v>33</v>
      </c>
      <c r="D119" s="29">
        <v>1720000</v>
      </c>
      <c r="E119" s="25"/>
      <c r="F119" s="26"/>
      <c r="G119" s="27"/>
      <c r="H119" s="24"/>
      <c r="I119" s="7"/>
    </row>
    <row r="120" spans="1:9" ht="13.5">
      <c r="A120" s="5"/>
      <c r="B120" s="21"/>
      <c r="C120" s="31"/>
      <c r="D120" s="29"/>
      <c r="E120" s="25"/>
      <c r="F120" s="26"/>
      <c r="G120" s="27"/>
      <c r="H120" s="24"/>
      <c r="I120" s="7"/>
    </row>
    <row r="121" spans="1:9" ht="13.5">
      <c r="A121" s="5">
        <v>34</v>
      </c>
      <c r="B121" s="21" t="s">
        <v>59</v>
      </c>
      <c r="C121" s="29">
        <v>5769400</v>
      </c>
      <c r="D121" s="32">
        <f>SUM(D122:D123)</f>
        <v>1150000</v>
      </c>
      <c r="E121" s="28">
        <f>(D121*100)/C121</f>
        <v>19.932748639373244</v>
      </c>
      <c r="F121" s="26">
        <v>0.399</v>
      </c>
      <c r="G121" s="26">
        <v>0.44</v>
      </c>
      <c r="H121" s="24">
        <f>(G121*100)/F121-100</f>
        <v>10.27568922305764</v>
      </c>
      <c r="I121" s="7">
        <f>FLOOR(G121,0.00001)*D121</f>
        <v>506000.00000000006</v>
      </c>
    </row>
    <row r="122" spans="1:9" ht="13.5">
      <c r="A122" s="5"/>
      <c r="B122" s="21"/>
      <c r="C122" s="31" t="s">
        <v>49</v>
      </c>
      <c r="D122" s="29">
        <v>1000000</v>
      </c>
      <c r="E122" s="25"/>
      <c r="F122" s="26"/>
      <c r="G122" s="27"/>
      <c r="H122" s="24"/>
      <c r="I122" s="7"/>
    </row>
    <row r="123" spans="1:9" ht="13.5">
      <c r="A123" s="5"/>
      <c r="B123" s="21"/>
      <c r="C123" s="31" t="s">
        <v>33</v>
      </c>
      <c r="D123" s="29">
        <v>150000</v>
      </c>
      <c r="E123" s="25"/>
      <c r="F123" s="26"/>
      <c r="G123" s="27"/>
      <c r="H123" s="24"/>
      <c r="I123" s="7"/>
    </row>
    <row r="124" spans="1:9" ht="13.5">
      <c r="A124" s="5"/>
      <c r="B124" s="21"/>
      <c r="C124" s="31"/>
      <c r="D124" s="29"/>
      <c r="E124" s="25"/>
      <c r="F124" s="26"/>
      <c r="G124" s="27"/>
      <c r="H124" s="24"/>
      <c r="I124" s="7"/>
    </row>
    <row r="125" spans="1:9" ht="13.5">
      <c r="A125" s="5">
        <v>35</v>
      </c>
      <c r="B125" s="21" t="s">
        <v>60</v>
      </c>
      <c r="C125" s="29">
        <v>4206597</v>
      </c>
      <c r="D125" s="32">
        <f>SUM(D126:D126)</f>
        <v>1860000</v>
      </c>
      <c r="E125" s="28">
        <f>(D125*100)/C125</f>
        <v>44.21626316949306</v>
      </c>
      <c r="F125" s="26">
        <v>0.399</v>
      </c>
      <c r="G125" s="26">
        <v>0.44</v>
      </c>
      <c r="H125" s="24">
        <f>(G125*100)/F125-100</f>
        <v>10.27568922305764</v>
      </c>
      <c r="I125" s="7">
        <f>FLOOR(G125,0.00001)*D125</f>
        <v>818400.0000000001</v>
      </c>
    </row>
    <row r="126" spans="1:9" ht="13.5">
      <c r="A126" s="5"/>
      <c r="B126" s="21"/>
      <c r="C126" s="31" t="s">
        <v>33</v>
      </c>
      <c r="D126" s="29">
        <v>1860000</v>
      </c>
      <c r="E126" s="25"/>
      <c r="F126" s="26"/>
      <c r="G126" s="27"/>
      <c r="H126" s="24"/>
      <c r="I126" s="7"/>
    </row>
    <row r="127" spans="1:9" ht="13.5">
      <c r="A127" s="5"/>
      <c r="B127" s="21"/>
      <c r="C127" s="31"/>
      <c r="D127" s="29"/>
      <c r="E127" s="25"/>
      <c r="F127" s="26"/>
      <c r="G127" s="27"/>
      <c r="H127" s="24"/>
      <c r="I127" s="7"/>
    </row>
    <row r="128" spans="1:9" ht="13.5">
      <c r="A128" s="5">
        <v>36</v>
      </c>
      <c r="B128" s="21" t="s">
        <v>61</v>
      </c>
      <c r="C128" s="29">
        <v>2330908</v>
      </c>
      <c r="D128" s="32">
        <f>SUM(D129:D129)</f>
        <v>0</v>
      </c>
      <c r="E128" s="28">
        <f>(D128*100)/C128</f>
        <v>0</v>
      </c>
      <c r="F128" s="26">
        <v>0.48</v>
      </c>
      <c r="G128" s="24">
        <v>0</v>
      </c>
      <c r="H128" s="24">
        <v>0</v>
      </c>
      <c r="I128" s="7">
        <f>FLOOR(G128,0.00001)*D128</f>
        <v>0</v>
      </c>
    </row>
    <row r="129" spans="1:9" ht="13.5">
      <c r="A129" s="5"/>
      <c r="B129" s="21"/>
      <c r="C129" s="31" t="s">
        <v>22</v>
      </c>
      <c r="D129" s="29"/>
      <c r="E129" s="25"/>
      <c r="F129" s="26"/>
      <c r="G129" s="27"/>
      <c r="H129" s="24"/>
      <c r="I129" s="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11"/>
      <c r="B131" s="14" t="s">
        <v>14</v>
      </c>
      <c r="C131" s="30">
        <f>SUM(C57:C130)</f>
        <v>50099342</v>
      </c>
      <c r="D131" s="33">
        <f>D57+D60+D63+D66+D69+D72+D75+D78+D81+D84+D88+D91+D94+D97+D100+D103+D106+D109+D112+D115+D118+D121+D125+D128</f>
        <v>20315070</v>
      </c>
      <c r="E131" s="22">
        <f>(D131*100)/C131</f>
        <v>40.54957448343333</v>
      </c>
      <c r="F131" s="17"/>
      <c r="G131" s="17"/>
      <c r="H131" s="12"/>
      <c r="I131" s="23">
        <f>SUM(I57:I130)</f>
        <v>8990370.227000002</v>
      </c>
    </row>
    <row r="132" ht="12.75">
      <c r="C132" s="13"/>
    </row>
    <row r="133" spans="1:9" ht="13.5">
      <c r="A133" s="35" t="s">
        <v>25</v>
      </c>
      <c r="B133" s="36"/>
      <c r="C133" s="36"/>
      <c r="D133" s="36"/>
      <c r="E133" s="36"/>
      <c r="F133" s="36"/>
      <c r="G133" s="36"/>
      <c r="H133" s="36"/>
      <c r="I133" s="37"/>
    </row>
    <row r="134" spans="1:9" ht="13.5">
      <c r="A134" s="5"/>
      <c r="B134" s="21"/>
      <c r="C134" s="31"/>
      <c r="D134" s="29"/>
      <c r="E134" s="25"/>
      <c r="F134" s="26"/>
      <c r="G134" s="27"/>
      <c r="H134" s="24"/>
      <c r="I134" s="7"/>
    </row>
    <row r="135" spans="1:9" ht="13.5">
      <c r="A135" s="5">
        <v>37</v>
      </c>
      <c r="B135" s="21" t="s">
        <v>30</v>
      </c>
      <c r="C135" s="29">
        <v>471687</v>
      </c>
      <c r="D135" s="32">
        <f>SUM(D136:D136)</f>
        <v>0</v>
      </c>
      <c r="E135" s="28">
        <f>(D135*100)/C135</f>
        <v>0</v>
      </c>
      <c r="F135" s="26">
        <v>0.4959</v>
      </c>
      <c r="G135" s="24">
        <v>0</v>
      </c>
      <c r="H135" s="24">
        <v>0</v>
      </c>
      <c r="I135" s="7">
        <f>FLOOR(G135,0.00001)*D135</f>
        <v>0</v>
      </c>
    </row>
    <row r="136" spans="1:9" ht="13.5">
      <c r="A136" s="5"/>
      <c r="B136" s="21"/>
      <c r="C136" s="31" t="s">
        <v>22</v>
      </c>
      <c r="D136" s="29"/>
      <c r="E136" s="25"/>
      <c r="F136" s="26"/>
      <c r="G136" s="27"/>
      <c r="H136" s="24"/>
      <c r="I136" s="7"/>
    </row>
    <row r="137" spans="1:9" ht="13.5">
      <c r="A137" s="5"/>
      <c r="B137" s="21"/>
      <c r="C137" s="31"/>
      <c r="D137" s="29"/>
      <c r="E137" s="25"/>
      <c r="F137" s="26"/>
      <c r="G137" s="27"/>
      <c r="H137" s="24"/>
      <c r="I137" s="7"/>
    </row>
    <row r="138" spans="1:9" ht="13.5">
      <c r="A138" s="5">
        <v>38</v>
      </c>
      <c r="B138" s="21" t="s">
        <v>26</v>
      </c>
      <c r="C138" s="29">
        <v>261516</v>
      </c>
      <c r="D138" s="32">
        <f>SUM(D139)</f>
        <v>0</v>
      </c>
      <c r="E138" s="28">
        <f>(D138*100)/C138</f>
        <v>0</v>
      </c>
      <c r="F138" s="26">
        <v>0.5415</v>
      </c>
      <c r="G138" s="24">
        <v>0</v>
      </c>
      <c r="H138" s="24">
        <v>0</v>
      </c>
      <c r="I138" s="7">
        <f>FLOOR(G138,0.00001)*D138</f>
        <v>0</v>
      </c>
    </row>
    <row r="139" spans="1:9" ht="13.5">
      <c r="A139" s="5"/>
      <c r="B139" s="21"/>
      <c r="C139" s="31" t="s">
        <v>22</v>
      </c>
      <c r="D139" s="29"/>
      <c r="E139" s="25"/>
      <c r="F139" s="26"/>
      <c r="G139" s="27"/>
      <c r="H139" s="24"/>
      <c r="I139" s="7"/>
    </row>
    <row r="140" spans="1:9" ht="13.5">
      <c r="A140" s="5"/>
      <c r="B140" s="21"/>
      <c r="C140" s="31"/>
      <c r="D140" s="29"/>
      <c r="E140" s="25"/>
      <c r="F140" s="26"/>
      <c r="G140" s="27"/>
      <c r="H140" s="24"/>
      <c r="I140" s="7"/>
    </row>
    <row r="141" spans="1:9" ht="13.5">
      <c r="A141" s="5">
        <v>39</v>
      </c>
      <c r="B141" s="21" t="s">
        <v>27</v>
      </c>
      <c r="C141" s="29">
        <v>1700000</v>
      </c>
      <c r="D141" s="32">
        <f>SUM(D142:D142)</f>
        <v>0</v>
      </c>
      <c r="E141" s="28">
        <f>(D141*100)/C141</f>
        <v>0</v>
      </c>
      <c r="F141" s="26">
        <v>0.5415</v>
      </c>
      <c r="G141" s="24">
        <v>0</v>
      </c>
      <c r="H141" s="24">
        <v>0</v>
      </c>
      <c r="I141" s="7">
        <f>FLOOR(G141,0.00001)*D141</f>
        <v>0</v>
      </c>
    </row>
    <row r="142" spans="1:9" ht="13.5">
      <c r="A142" s="5"/>
      <c r="B142" s="21"/>
      <c r="C142" s="31" t="s">
        <v>22</v>
      </c>
      <c r="D142" s="29"/>
      <c r="E142" s="25"/>
      <c r="F142" s="26"/>
      <c r="G142" s="27"/>
      <c r="H142" s="24"/>
      <c r="I142" s="7"/>
    </row>
    <row r="143" spans="1:9" ht="13.5">
      <c r="A143" s="5"/>
      <c r="B143" s="21"/>
      <c r="C143" s="31"/>
      <c r="D143" s="29"/>
      <c r="E143" s="25"/>
      <c r="F143" s="26"/>
      <c r="G143" s="27"/>
      <c r="H143" s="24"/>
      <c r="I143" s="7"/>
    </row>
    <row r="144" spans="1:9" ht="13.5">
      <c r="A144" s="5">
        <v>40</v>
      </c>
      <c r="B144" s="21" t="s">
        <v>31</v>
      </c>
      <c r="C144" s="29">
        <v>2140009</v>
      </c>
      <c r="D144" s="32">
        <f>SUM(D145)</f>
        <v>0</v>
      </c>
      <c r="E144" s="28">
        <f>(D144*100)/C144</f>
        <v>0</v>
      </c>
      <c r="F144" s="26">
        <v>0.5415</v>
      </c>
      <c r="G144" s="24">
        <v>0</v>
      </c>
      <c r="H144" s="24">
        <v>0</v>
      </c>
      <c r="I144" s="7">
        <f>FLOOR(G144,0.00001)*D144</f>
        <v>0</v>
      </c>
    </row>
    <row r="145" spans="1:9" ht="13.5">
      <c r="A145" s="5"/>
      <c r="B145" s="21"/>
      <c r="C145" s="31" t="s">
        <v>22</v>
      </c>
      <c r="D145" s="29"/>
      <c r="E145" s="25"/>
      <c r="F145" s="26"/>
      <c r="G145" s="27"/>
      <c r="H145" s="24"/>
      <c r="I145" s="7"/>
    </row>
    <row r="146" spans="1:9" ht="13.5">
      <c r="A146" s="5"/>
      <c r="B146" s="21"/>
      <c r="C146" s="31"/>
      <c r="D146" s="29"/>
      <c r="E146" s="25"/>
      <c r="F146" s="26"/>
      <c r="G146" s="27"/>
      <c r="H146" s="24"/>
      <c r="I146" s="7"/>
    </row>
    <row r="147" spans="1:9" ht="13.5">
      <c r="A147" s="5">
        <v>41</v>
      </c>
      <c r="B147" s="21" t="s">
        <v>31</v>
      </c>
      <c r="C147" s="29">
        <v>1431450</v>
      </c>
      <c r="D147" s="32">
        <f>SUM(D148)</f>
        <v>0</v>
      </c>
      <c r="E147" s="28">
        <f>(D147*100)/C147</f>
        <v>0</v>
      </c>
      <c r="F147" s="26">
        <v>0.5415</v>
      </c>
      <c r="G147" s="24">
        <v>0</v>
      </c>
      <c r="H147" s="24">
        <v>0</v>
      </c>
      <c r="I147" s="7">
        <f>FLOOR(G147,0.00001)*D147</f>
        <v>0</v>
      </c>
    </row>
    <row r="148" spans="1:9" ht="13.5">
      <c r="A148" s="5"/>
      <c r="B148" s="21"/>
      <c r="C148" s="31" t="s">
        <v>22</v>
      </c>
      <c r="D148" s="29"/>
      <c r="E148" s="25"/>
      <c r="F148" s="26"/>
      <c r="G148" s="27"/>
      <c r="H148" s="24"/>
      <c r="I148" s="7"/>
    </row>
    <row r="149" spans="1:9" ht="13.5">
      <c r="A149" s="5"/>
      <c r="B149" s="21"/>
      <c r="C149" s="31"/>
      <c r="D149" s="29"/>
      <c r="E149" s="25"/>
      <c r="F149" s="26"/>
      <c r="G149" s="27"/>
      <c r="H149" s="24"/>
      <c r="I149" s="7"/>
    </row>
    <row r="150" spans="1:9" ht="13.5">
      <c r="A150" s="11"/>
      <c r="B150" s="14" t="s">
        <v>14</v>
      </c>
      <c r="C150" s="30">
        <f>SUM(C135:C149)</f>
        <v>6004662</v>
      </c>
      <c r="D150" s="33">
        <f>SUM(D135,D138,D141,D144,D147)</f>
        <v>0</v>
      </c>
      <c r="E150" s="22">
        <f>(D150*100)/C150</f>
        <v>0</v>
      </c>
      <c r="F150" s="17"/>
      <c r="G150" s="17"/>
      <c r="H150" s="12"/>
      <c r="I150" s="23">
        <f>SUM(I135:I149)</f>
        <v>0</v>
      </c>
    </row>
    <row r="151" ht="12.75">
      <c r="C151" s="13"/>
    </row>
    <row r="152" spans="1:9" ht="13.5">
      <c r="A152" s="15"/>
      <c r="B152" s="14" t="s">
        <v>12</v>
      </c>
      <c r="C152" s="30">
        <f>SUM(C19,C53,C131,C150)</f>
        <v>82358848</v>
      </c>
      <c r="D152" s="30">
        <f>SUM(D19,D53,D131,D150)</f>
        <v>27705561</v>
      </c>
      <c r="E152" s="22">
        <f>(D152*100)/C152</f>
        <v>33.64005407166453</v>
      </c>
      <c r="F152" s="16"/>
      <c r="G152" s="16"/>
      <c r="H152" s="16"/>
      <c r="I152" s="34">
        <f>SUM(I19,I53,I131,I150)</f>
        <v>12584462.489000002</v>
      </c>
    </row>
  </sheetData>
  <sheetProtection/>
  <mergeCells count="5">
    <mergeCell ref="A133:I133"/>
    <mergeCell ref="A2:I2"/>
    <mergeCell ref="A55:I55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2011-05-25T18:57:36Z</cp:lastPrinted>
  <dcterms:created xsi:type="dcterms:W3CDTF">2005-05-09T20:19:33Z</dcterms:created>
  <dcterms:modified xsi:type="dcterms:W3CDTF">2011-07-11T20:23:44Z</dcterms:modified>
  <cp:category/>
  <cp:version/>
  <cp:contentType/>
  <cp:contentStatus/>
</cp:coreProperties>
</file>