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0 TRIGO VENDA 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<sst xmlns="http://schemas.openxmlformats.org/spreadsheetml/2006/main" count="122" uniqueCount="68">
  <si>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</si>
  <si>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</si>
  <si>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</si>
  <si>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</si>
  <si>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</si>
  <si>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</si>
  <si>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</si>
  <si>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</si>
  <si>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</si>
  <si>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</si>
  <si>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</si>
  <si>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</si>
  <si>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</si>
  <si>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</si>
  <si>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</si>
  <si>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</si>
  <si>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</si>
  <si>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</si>
  <si>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</si>
  <si>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</si>
  <si>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</si>
  <si>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Maracaju</t>
  </si>
  <si>
    <t>RETIRADO</t>
  </si>
  <si>
    <t>Dourados</t>
  </si>
  <si>
    <t>Assis Chateaubriand</t>
  </si>
  <si>
    <t>RS</t>
  </si>
  <si>
    <t>SC</t>
  </si>
  <si>
    <t>Campos Novos</t>
  </si>
  <si>
    <t>SP</t>
  </si>
  <si>
    <t>Itabera</t>
  </si>
  <si>
    <t>Itarare</t>
  </si>
  <si>
    <t>Alvorada do Sul</t>
  </si>
  <si>
    <t>Ponta Pora</t>
  </si>
  <si>
    <t>Cambara</t>
  </si>
  <si>
    <t>Bernardino de Campos</t>
  </si>
  <si>
    <t>Pedrinhas Paulista</t>
  </si>
  <si>
    <t>Prudentopolis</t>
  </si>
  <si>
    <t>Ajuricaba</t>
  </si>
  <si>
    <t>Cruz Alta</t>
  </si>
  <si>
    <t>Julio de Castilhos</t>
  </si>
  <si>
    <t xml:space="preserve">Passo Fundo </t>
  </si>
  <si>
    <t>São Borja</t>
  </si>
  <si>
    <t>BCML</t>
  </si>
  <si>
    <t>BBM PR</t>
  </si>
  <si>
    <t>BBM RS</t>
  </si>
  <si>
    <t xml:space="preserve">        AVISO DE VENDA DE TRIGO EM GRÃOS – Nº 170/11 - 25/05/2011</t>
  </si>
  <si>
    <t>Arapoti</t>
  </si>
  <si>
    <t>Astorga</t>
  </si>
  <si>
    <t>Missal</t>
  </si>
  <si>
    <t>Ouro Verde do Oeste</t>
  </si>
  <si>
    <t>São João</t>
  </si>
  <si>
    <t>São Miguel do Iguaçu</t>
  </si>
  <si>
    <t>Bage</t>
  </si>
  <si>
    <t>Capão Bonito do Sul</t>
  </si>
  <si>
    <t>Chapada</t>
  </si>
  <si>
    <t>Ibiraiaras</t>
  </si>
  <si>
    <t>Ijui</t>
  </si>
  <si>
    <t>Lagoa Vermelha</t>
  </si>
  <si>
    <t>Maçambara</t>
  </si>
  <si>
    <t>Muito Capões</t>
  </si>
  <si>
    <t>Santa Rosa</t>
  </si>
  <si>
    <t>Selbach</t>
  </si>
  <si>
    <t>Tucunduva</t>
  </si>
  <si>
    <t>BBM MS</t>
  </si>
  <si>
    <t>BCMM</t>
  </si>
  <si>
    <t>BBC</t>
  </si>
  <si>
    <t>BNM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</si>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</sst>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41">
      <selection activeCell="H141" sqref="H14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45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31</v>
      </c>
      <c r="C10" s="29">
        <v>771520</v>
      </c>
      <c r="D10" s="32">
        <f>SUM(D11:D11)</f>
        <v>0</v>
      </c>
      <c r="E10" s="28">
        <f>(D10*100)/C10</f>
        <v>0</v>
      </c>
      <c r="F10" s="26">
        <v>0.47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22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31</v>
      </c>
      <c r="C13" s="29">
        <v>628463</v>
      </c>
      <c r="D13" s="32">
        <f>SUM(D14:D14)</f>
        <v>0</v>
      </c>
      <c r="E13" s="28">
        <f>(D13*100)/C13</f>
        <v>0</v>
      </c>
      <c r="F13" s="26">
        <v>0.536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22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31</v>
      </c>
      <c r="C16" s="29">
        <v>1065750</v>
      </c>
      <c r="D16" s="32">
        <f>SUM(D17:D17)</f>
        <v>0</v>
      </c>
      <c r="E16" s="28">
        <f>(D16*100)/C16</f>
        <v>0</v>
      </c>
      <c r="F16" s="26">
        <v>0.508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22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31</v>
      </c>
      <c r="C19" s="29">
        <v>2515812</v>
      </c>
      <c r="D19" s="32">
        <f>SUM(D20:D20)</f>
        <v>0</v>
      </c>
      <c r="E19" s="28">
        <f>(D19*100)/C19</f>
        <v>0</v>
      </c>
      <c r="F19" s="26">
        <v>0.513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22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23</v>
      </c>
      <c r="C22" s="29">
        <v>2000000</v>
      </c>
      <c r="D22" s="32">
        <f>SUM(D23:D23)</f>
        <v>1000000</v>
      </c>
      <c r="E22" s="28">
        <f>(D22*100)/C22</f>
        <v>50</v>
      </c>
      <c r="F22" s="26">
        <v>0.486</v>
      </c>
      <c r="G22" s="26">
        <v>0.486</v>
      </c>
      <c r="H22" s="24">
        <f>(G22*100)/F22-100</f>
        <v>0</v>
      </c>
      <c r="I22" s="7">
        <f>FLOOR(G22,0.00001)*D22</f>
        <v>486000.00000000006</v>
      </c>
    </row>
    <row r="23" spans="1:9" ht="13.5">
      <c r="A23" s="5"/>
      <c r="B23" s="21"/>
      <c r="C23" s="31" t="s">
        <v>63</v>
      </c>
      <c r="D23" s="29">
        <v>1000000</v>
      </c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5">
        <v>6</v>
      </c>
      <c r="B25" s="21" t="s">
        <v>21</v>
      </c>
      <c r="C25" s="29">
        <v>1649263</v>
      </c>
      <c r="D25" s="32">
        <f>SUM(D26:D26)</f>
        <v>0</v>
      </c>
      <c r="E25" s="28">
        <f>(D25*100)/C25</f>
        <v>0</v>
      </c>
      <c r="F25" s="26">
        <v>0.445</v>
      </c>
      <c r="G25" s="24">
        <v>0</v>
      </c>
      <c r="H25" s="24">
        <v>0</v>
      </c>
      <c r="I25" s="7">
        <f>FLOOR(G25,0.00001)*D25</f>
        <v>0</v>
      </c>
    </row>
    <row r="26" spans="1:9" ht="13.5">
      <c r="A26" s="5"/>
      <c r="B26" s="21"/>
      <c r="C26" s="31" t="s">
        <v>22</v>
      </c>
      <c r="D26" s="29"/>
      <c r="E26" s="25"/>
      <c r="F26" s="26"/>
      <c r="G26" s="27"/>
      <c r="H26" s="24"/>
      <c r="I26" s="7"/>
    </row>
    <row r="27" spans="1:9" ht="13.5">
      <c r="A27" s="5"/>
      <c r="B27" s="21"/>
      <c r="C27" s="31"/>
      <c r="D27" s="29"/>
      <c r="E27" s="25"/>
      <c r="F27" s="26"/>
      <c r="G27" s="27"/>
      <c r="H27" s="24"/>
      <c r="I27" s="7"/>
    </row>
    <row r="28" spans="1:9" ht="13.5">
      <c r="A28" s="5">
        <v>7</v>
      </c>
      <c r="B28" s="21" t="s">
        <v>21</v>
      </c>
      <c r="C28" s="29">
        <v>59614</v>
      </c>
      <c r="D28" s="32">
        <f>SUM(D29:D29)</f>
        <v>0</v>
      </c>
      <c r="E28" s="28">
        <f>(D28*100)/C28</f>
        <v>0</v>
      </c>
      <c r="F28" s="26">
        <v>0.508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22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8</v>
      </c>
      <c r="B31" s="21" t="s">
        <v>32</v>
      </c>
      <c r="C31" s="29">
        <v>735000</v>
      </c>
      <c r="D31" s="32">
        <f>SUM(D32:D32)</f>
        <v>0</v>
      </c>
      <c r="E31" s="28">
        <f>(D31*100)/C31</f>
        <v>0</v>
      </c>
      <c r="F31" s="26">
        <v>0.513</v>
      </c>
      <c r="G31" s="24">
        <v>0</v>
      </c>
      <c r="H31" s="24">
        <v>0</v>
      </c>
      <c r="I31" s="7">
        <f>FLOOR(G31,0.00001)*D31</f>
        <v>0</v>
      </c>
    </row>
    <row r="32" spans="1:9" ht="13.5">
      <c r="A32" s="5"/>
      <c r="B32" s="21"/>
      <c r="C32" s="31" t="s">
        <v>22</v>
      </c>
      <c r="D32" s="29"/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11"/>
      <c r="B34" s="14" t="s">
        <v>14</v>
      </c>
      <c r="C34" s="30">
        <f>SUM(C10:C33)</f>
        <v>9425422</v>
      </c>
      <c r="D34" s="33">
        <f>SUM(D10,D13,D16,D19,D22,D25,D28,D31)</f>
        <v>1000000</v>
      </c>
      <c r="E34" s="22">
        <f>(D34*100)/C34</f>
        <v>10.609604535478624</v>
      </c>
      <c r="F34" s="17"/>
      <c r="G34" s="17"/>
      <c r="H34" s="12"/>
      <c r="I34" s="23">
        <f>SUM(I10:I33)</f>
        <v>486000.00000000006</v>
      </c>
    </row>
    <row r="35" ht="12.75">
      <c r="C35" s="13"/>
    </row>
    <row r="36" spans="1:9" ht="13.5">
      <c r="A36" s="35" t="s">
        <v>19</v>
      </c>
      <c r="B36" s="36"/>
      <c r="C36" s="36"/>
      <c r="D36" s="36"/>
      <c r="E36" s="36"/>
      <c r="F36" s="36"/>
      <c r="G36" s="36"/>
      <c r="H36" s="36"/>
      <c r="I36" s="37"/>
    </row>
    <row r="37" spans="1:9" ht="13.5">
      <c r="A37" s="9"/>
      <c r="B37" s="9"/>
      <c r="C37" s="9"/>
      <c r="D37" s="9"/>
      <c r="E37" s="9"/>
      <c r="F37" s="9"/>
      <c r="G37" s="9"/>
      <c r="H37" s="9"/>
      <c r="I37" s="10"/>
    </row>
    <row r="38" spans="1:9" ht="13.5">
      <c r="A38" s="5">
        <v>9</v>
      </c>
      <c r="B38" s="21" t="s">
        <v>46</v>
      </c>
      <c r="C38" s="29">
        <v>1800000</v>
      </c>
      <c r="D38" s="32">
        <f>SUM(D39:D39)</f>
        <v>0</v>
      </c>
      <c r="E38" s="28">
        <f>(D38*100)/C38</f>
        <v>0</v>
      </c>
      <c r="F38" s="26">
        <v>0.51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22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24</v>
      </c>
      <c r="C41" s="29">
        <v>226927</v>
      </c>
      <c r="D41" s="32">
        <f>SUM(D42:D42)</f>
        <v>0</v>
      </c>
      <c r="E41" s="28">
        <f>(D41*100)/C41</f>
        <v>0</v>
      </c>
      <c r="F41" s="26">
        <v>0.51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22</v>
      </c>
      <c r="D42" s="29"/>
      <c r="E42" s="28"/>
      <c r="F42" s="26"/>
      <c r="G42" s="26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5">
        <v>11</v>
      </c>
      <c r="B44" s="21" t="s">
        <v>47</v>
      </c>
      <c r="C44" s="29">
        <v>3239000</v>
      </c>
      <c r="D44" s="32">
        <f>SUM(D45:D45)</f>
        <v>750000</v>
      </c>
      <c r="E44" s="28">
        <f>(D44*100)/C44</f>
        <v>23.15529484408768</v>
      </c>
      <c r="F44" s="26">
        <v>0.534</v>
      </c>
      <c r="G44" s="26">
        <v>0.534</v>
      </c>
      <c r="H44" s="24">
        <f>(G44*100)/F44-100</f>
        <v>0</v>
      </c>
      <c r="I44" s="7">
        <f>FLOOR(G44,0.00001)*D44</f>
        <v>400500</v>
      </c>
    </row>
    <row r="45" spans="1:9" ht="13.5">
      <c r="A45" s="5"/>
      <c r="B45" s="21"/>
      <c r="C45" s="31" t="s">
        <v>42</v>
      </c>
      <c r="D45" s="29">
        <v>750000</v>
      </c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12</v>
      </c>
      <c r="B47" s="21" t="s">
        <v>33</v>
      </c>
      <c r="C47" s="29">
        <v>3140000</v>
      </c>
      <c r="D47" s="32">
        <f>SUM(D48:D48)</f>
        <v>1500000</v>
      </c>
      <c r="E47" s="28">
        <f>(D47*100)/C47</f>
        <v>47.77070063694268</v>
      </c>
      <c r="F47" s="26">
        <v>0.51</v>
      </c>
      <c r="G47" s="26">
        <v>0.51</v>
      </c>
      <c r="H47" s="24">
        <f>(G47*100)/F47-100</f>
        <v>0</v>
      </c>
      <c r="I47" s="7">
        <f>FLOOR(G47,0.00001)*D47</f>
        <v>765000</v>
      </c>
    </row>
    <row r="48" spans="1:9" ht="13.5">
      <c r="A48" s="5"/>
      <c r="B48" s="21"/>
      <c r="C48" s="31" t="s">
        <v>42</v>
      </c>
      <c r="D48" s="29">
        <v>1500000</v>
      </c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13</v>
      </c>
      <c r="B50" s="21" t="s">
        <v>48</v>
      </c>
      <c r="C50" s="29">
        <v>840000</v>
      </c>
      <c r="D50" s="32">
        <f>SUM(D51:D51)</f>
        <v>840000</v>
      </c>
      <c r="E50" s="28">
        <f>(D50*100)/C50</f>
        <v>100</v>
      </c>
      <c r="F50" s="26">
        <v>0.468</v>
      </c>
      <c r="G50" s="26">
        <v>0.468</v>
      </c>
      <c r="H50" s="24">
        <f>(G50*100)/F50-100</f>
        <v>0</v>
      </c>
      <c r="I50" s="7">
        <f>FLOOR(G50,0.00001)*D50</f>
        <v>393120</v>
      </c>
    </row>
    <row r="51" spans="1:9" ht="13.5">
      <c r="A51" s="5"/>
      <c r="B51" s="21"/>
      <c r="C51" s="31" t="s">
        <v>64</v>
      </c>
      <c r="D51" s="29">
        <v>840000</v>
      </c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5">
        <v>14</v>
      </c>
      <c r="B53" s="21" t="s">
        <v>49</v>
      </c>
      <c r="C53" s="29">
        <v>762000</v>
      </c>
      <c r="D53" s="32">
        <f>SUM(D54:D54)</f>
        <v>0</v>
      </c>
      <c r="E53" s="28">
        <f>(D53*100)/C53</f>
        <v>0</v>
      </c>
      <c r="F53" s="26">
        <v>0.51</v>
      </c>
      <c r="G53" s="24">
        <v>0</v>
      </c>
      <c r="H53" s="24">
        <v>0</v>
      </c>
      <c r="I53" s="7">
        <f>FLOOR(G53,0.00001)*D53</f>
        <v>0</v>
      </c>
    </row>
    <row r="54" spans="1:9" ht="13.5">
      <c r="A54" s="5"/>
      <c r="B54" s="21"/>
      <c r="C54" s="31" t="s">
        <v>22</v>
      </c>
      <c r="D54" s="29"/>
      <c r="E54" s="25"/>
      <c r="F54" s="26"/>
      <c r="G54" s="27"/>
      <c r="H54" s="24"/>
      <c r="I54" s="7"/>
    </row>
    <row r="55" spans="1:9" ht="13.5">
      <c r="A55" s="5"/>
      <c r="B55" s="21"/>
      <c r="C55" s="31"/>
      <c r="D55" s="29"/>
      <c r="E55" s="25"/>
      <c r="F55" s="26"/>
      <c r="G55" s="27"/>
      <c r="H55" s="24"/>
      <c r="I55" s="7"/>
    </row>
    <row r="56" spans="1:9" ht="13.5">
      <c r="A56" s="5">
        <v>15</v>
      </c>
      <c r="B56" s="21" t="s">
        <v>36</v>
      </c>
      <c r="C56" s="29">
        <v>897008</v>
      </c>
      <c r="D56" s="32">
        <f>SUM(D57:D57)</f>
        <v>300000</v>
      </c>
      <c r="E56" s="28">
        <f>(D56*100)/C56</f>
        <v>33.44451777464638</v>
      </c>
      <c r="F56" s="26">
        <v>0.468</v>
      </c>
      <c r="G56" s="26">
        <v>0.468</v>
      </c>
      <c r="H56" s="24">
        <f>(G56*100)/F56-100</f>
        <v>0</v>
      </c>
      <c r="I56" s="7">
        <f>FLOOR(G56,0.00001)*D56</f>
        <v>140400</v>
      </c>
    </row>
    <row r="57" spans="1:9" ht="13.5">
      <c r="A57" s="5"/>
      <c r="B57" s="21"/>
      <c r="C57" s="31" t="s">
        <v>64</v>
      </c>
      <c r="D57" s="29">
        <v>300000</v>
      </c>
      <c r="E57" s="25"/>
      <c r="F57" s="26"/>
      <c r="G57" s="27"/>
      <c r="H57" s="24"/>
      <c r="I57" s="7"/>
    </row>
    <row r="58" spans="1:9" ht="13.5">
      <c r="A58" s="5"/>
      <c r="B58" s="21"/>
      <c r="C58" s="31"/>
      <c r="D58" s="29"/>
      <c r="E58" s="25"/>
      <c r="F58" s="26"/>
      <c r="G58" s="27"/>
      <c r="H58" s="24"/>
      <c r="I58" s="7"/>
    </row>
    <row r="59" spans="1:9" ht="13.5">
      <c r="A59" s="5">
        <v>16</v>
      </c>
      <c r="B59" s="21" t="s">
        <v>50</v>
      </c>
      <c r="C59" s="29">
        <v>400000</v>
      </c>
      <c r="D59" s="32">
        <f>SUM(D60:D60)</f>
        <v>400000</v>
      </c>
      <c r="E59" s="28">
        <f>(D59*100)/C59</f>
        <v>100</v>
      </c>
      <c r="F59" s="26">
        <v>0.51</v>
      </c>
      <c r="G59" s="26">
        <v>0.51</v>
      </c>
      <c r="H59" s="24">
        <f>(G59*100)/F59-100</f>
        <v>0</v>
      </c>
      <c r="I59" s="7">
        <f>FLOOR(G59,0.00001)*D59</f>
        <v>204000</v>
      </c>
    </row>
    <row r="60" spans="1:9" ht="13.5">
      <c r="A60" s="5"/>
      <c r="B60" s="21"/>
      <c r="C60" s="31" t="s">
        <v>64</v>
      </c>
      <c r="D60" s="29">
        <v>400000</v>
      </c>
      <c r="E60" s="25"/>
      <c r="F60" s="26"/>
      <c r="G60" s="27"/>
      <c r="H60" s="24"/>
      <c r="I60" s="7"/>
    </row>
    <row r="61" spans="1:9" ht="13.5">
      <c r="A61" s="5"/>
      <c r="B61" s="21"/>
      <c r="C61" s="31"/>
      <c r="D61" s="29"/>
      <c r="E61" s="25"/>
      <c r="F61" s="26"/>
      <c r="G61" s="27"/>
      <c r="H61" s="24"/>
      <c r="I61" s="7"/>
    </row>
    <row r="62" spans="1:9" ht="13.5">
      <c r="A62" s="5">
        <v>17</v>
      </c>
      <c r="B62" s="21" t="s">
        <v>51</v>
      </c>
      <c r="C62" s="29">
        <v>422391</v>
      </c>
      <c r="D62" s="32">
        <f>SUM(D63:D63)</f>
        <v>0</v>
      </c>
      <c r="E62" s="28">
        <f>(D62*100)/C62</f>
        <v>0</v>
      </c>
      <c r="F62" s="26">
        <v>0.468</v>
      </c>
      <c r="G62" s="24">
        <v>0</v>
      </c>
      <c r="H62" s="24">
        <v>0</v>
      </c>
      <c r="I62" s="7">
        <f>FLOOR(G62,0.00001)*D62</f>
        <v>0</v>
      </c>
    </row>
    <row r="63" spans="1:9" ht="13.5">
      <c r="A63" s="5"/>
      <c r="B63" s="21"/>
      <c r="C63" s="31" t="s">
        <v>22</v>
      </c>
      <c r="D63" s="29"/>
      <c r="E63" s="25"/>
      <c r="F63" s="26"/>
      <c r="G63" s="27"/>
      <c r="H63" s="24"/>
      <c r="I63" s="7"/>
    </row>
    <row r="64" spans="1:9" ht="13.5">
      <c r="A64" s="5"/>
      <c r="B64" s="21"/>
      <c r="C64" s="31"/>
      <c r="D64" s="29"/>
      <c r="E64" s="25"/>
      <c r="F64" s="26"/>
      <c r="G64" s="27"/>
      <c r="H64" s="24"/>
      <c r="I64" s="7"/>
    </row>
    <row r="65" spans="1:9" ht="13.5">
      <c r="A65" s="11"/>
      <c r="B65" s="14" t="s">
        <v>14</v>
      </c>
      <c r="C65" s="30">
        <f>SUM(C38:C64)</f>
        <v>11727326</v>
      </c>
      <c r="D65" s="33">
        <f>SUM(D38,D41,D44,D47,D50,D53,D56,D59,D62)</f>
        <v>3790000</v>
      </c>
      <c r="E65" s="22">
        <f>(D65*100)/C65</f>
        <v>32.31768264990672</v>
      </c>
      <c r="F65" s="17"/>
      <c r="G65" s="17"/>
      <c r="H65" s="12"/>
      <c r="I65" s="23">
        <f>SUM(I38:I64)</f>
        <v>1903020</v>
      </c>
    </row>
    <row r="66" ht="12.75">
      <c r="C66" s="13"/>
    </row>
    <row r="67" spans="1:9" ht="13.5">
      <c r="A67" s="35" t="s">
        <v>25</v>
      </c>
      <c r="B67" s="36"/>
      <c r="C67" s="36"/>
      <c r="D67" s="36"/>
      <c r="E67" s="36"/>
      <c r="F67" s="36"/>
      <c r="G67" s="36"/>
      <c r="H67" s="36"/>
      <c r="I67" s="37"/>
    </row>
    <row r="68" spans="1:9" ht="13.5">
      <c r="A68" s="9"/>
      <c r="B68" s="9"/>
      <c r="C68" s="9"/>
      <c r="D68" s="9"/>
      <c r="E68" s="9"/>
      <c r="F68" s="9"/>
      <c r="G68" s="9"/>
      <c r="H68" s="9"/>
      <c r="I68" s="10"/>
    </row>
    <row r="69" spans="1:9" ht="13.5">
      <c r="A69" s="5">
        <v>18</v>
      </c>
      <c r="B69" s="21" t="s">
        <v>37</v>
      </c>
      <c r="C69" s="29">
        <v>2600192</v>
      </c>
      <c r="D69" s="32">
        <f>SUM(D70:D70)</f>
        <v>2600192</v>
      </c>
      <c r="E69" s="28">
        <f>(D69*100)/C69</f>
        <v>100</v>
      </c>
      <c r="F69" s="26">
        <v>0.399</v>
      </c>
      <c r="G69" s="26">
        <v>0.3997</v>
      </c>
      <c r="H69" s="24">
        <f>(G69*100)/F69-100</f>
        <v>0.17543859649121885</v>
      </c>
      <c r="I69" s="7">
        <f>FLOOR(G69,0.00001)*D69</f>
        <v>1039296.7424000001</v>
      </c>
    </row>
    <row r="70" spans="1:9" ht="13.5">
      <c r="A70" s="5"/>
      <c r="B70" s="21"/>
      <c r="C70" s="31" t="s">
        <v>44</v>
      </c>
      <c r="D70" s="29">
        <v>2600192</v>
      </c>
      <c r="E70" s="25"/>
      <c r="F70" s="26"/>
      <c r="G70" s="27"/>
      <c r="H70" s="24"/>
      <c r="I70" s="7"/>
    </row>
    <row r="71" spans="1:9" ht="13.5">
      <c r="A71" s="5"/>
      <c r="B71" s="21"/>
      <c r="C71" s="6"/>
      <c r="D71" s="18"/>
      <c r="E71" s="25"/>
      <c r="F71" s="26"/>
      <c r="G71" s="27"/>
      <c r="H71" s="24"/>
      <c r="I71" s="7"/>
    </row>
    <row r="72" spans="1:9" ht="13.5">
      <c r="A72" s="5">
        <v>19</v>
      </c>
      <c r="B72" s="21" t="s">
        <v>52</v>
      </c>
      <c r="C72" s="29">
        <v>116000</v>
      </c>
      <c r="D72" s="32">
        <f>SUM(D73:D73)</f>
        <v>116000</v>
      </c>
      <c r="E72" s="28">
        <f>(D72*100)/C72</f>
        <v>100</v>
      </c>
      <c r="F72" s="26">
        <v>0.441</v>
      </c>
      <c r="G72" s="26">
        <v>0.441</v>
      </c>
      <c r="H72" s="24">
        <f>(G72*100)/F72-100</f>
        <v>0</v>
      </c>
      <c r="I72" s="7">
        <f>FLOOR(G72,0.00001)*D72</f>
        <v>51156.00000000001</v>
      </c>
    </row>
    <row r="73" spans="1:9" ht="13.5">
      <c r="A73" s="5"/>
      <c r="B73" s="21"/>
      <c r="C73" s="31" t="s">
        <v>44</v>
      </c>
      <c r="D73" s="29">
        <v>116000</v>
      </c>
      <c r="E73" s="25"/>
      <c r="F73" s="26"/>
      <c r="G73" s="27"/>
      <c r="H73" s="24"/>
      <c r="I73" s="7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20</v>
      </c>
      <c r="B75" s="21" t="s">
        <v>53</v>
      </c>
      <c r="C75" s="29">
        <v>4546669</v>
      </c>
      <c r="D75" s="32">
        <f>SUM(D76)</f>
        <v>4546669</v>
      </c>
      <c r="E75" s="28">
        <f>(D75*100)/C75</f>
        <v>100</v>
      </c>
      <c r="F75" s="26">
        <v>0.441</v>
      </c>
      <c r="G75" s="26">
        <v>0.454</v>
      </c>
      <c r="H75" s="24">
        <f>(G75*100)/F75-100</f>
        <v>2.94784580498866</v>
      </c>
      <c r="I75" s="7">
        <f>FLOOR(G75,0.00001)*D75</f>
        <v>2064187.726</v>
      </c>
    </row>
    <row r="76" spans="1:9" ht="13.5">
      <c r="A76" s="5"/>
      <c r="B76" s="21"/>
      <c r="C76" s="31" t="s">
        <v>44</v>
      </c>
      <c r="D76" s="29">
        <v>4546669</v>
      </c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21</v>
      </c>
      <c r="B78" s="21" t="s">
        <v>54</v>
      </c>
      <c r="C78" s="29">
        <v>1000000</v>
      </c>
      <c r="D78" s="32">
        <f>SUM(D79:D80)</f>
        <v>1000000</v>
      </c>
      <c r="E78" s="28">
        <f>(D78*100)/C78</f>
        <v>100</v>
      </c>
      <c r="F78" s="26">
        <v>0.399</v>
      </c>
      <c r="G78" s="26">
        <v>0.44</v>
      </c>
      <c r="H78" s="24">
        <f>(G78*100)/F78-100</f>
        <v>10.27568922305764</v>
      </c>
      <c r="I78" s="7">
        <f>FLOOR(G78,0.00001)*D78</f>
        <v>440000.00000000006</v>
      </c>
    </row>
    <row r="79" spans="1:9" ht="13.5">
      <c r="A79" s="5"/>
      <c r="B79" s="21"/>
      <c r="C79" s="31" t="s">
        <v>43</v>
      </c>
      <c r="D79" s="29">
        <v>700000</v>
      </c>
      <c r="E79" s="25"/>
      <c r="F79" s="26"/>
      <c r="G79" s="27"/>
      <c r="H79" s="24"/>
      <c r="I79" s="7"/>
    </row>
    <row r="80" spans="1:9" ht="13.5">
      <c r="A80" s="5"/>
      <c r="B80" s="21"/>
      <c r="C80" s="31" t="s">
        <v>44</v>
      </c>
      <c r="D80" s="29">
        <v>300000</v>
      </c>
      <c r="E80" s="25"/>
      <c r="F80" s="26"/>
      <c r="G80" s="27"/>
      <c r="H80" s="24"/>
      <c r="I80" s="7"/>
    </row>
    <row r="81" spans="1:9" ht="13.5">
      <c r="A81" s="5"/>
      <c r="B81" s="21"/>
      <c r="C81" s="31"/>
      <c r="D81" s="29"/>
      <c r="E81" s="25"/>
      <c r="F81" s="26"/>
      <c r="G81" s="27"/>
      <c r="H81" s="24"/>
      <c r="I81" s="7"/>
    </row>
    <row r="82" spans="1:9" ht="13.5">
      <c r="A82" s="5">
        <v>22</v>
      </c>
      <c r="B82" s="21" t="s">
        <v>38</v>
      </c>
      <c r="C82" s="29">
        <v>1457857</v>
      </c>
      <c r="D82" s="32">
        <f>SUM(D83:D84)</f>
        <v>1457857</v>
      </c>
      <c r="E82" s="28">
        <f>(D82*100)/C82</f>
        <v>100</v>
      </c>
      <c r="F82" s="26">
        <v>0.399</v>
      </c>
      <c r="G82" s="26">
        <v>0.412</v>
      </c>
      <c r="H82" s="24">
        <f>(G82*100)/F82-100</f>
        <v>3.2581453634085022</v>
      </c>
      <c r="I82" s="7">
        <f>FLOOR(G82,0.00001)*D82</f>
        <v>600637.084</v>
      </c>
    </row>
    <row r="83" spans="1:9" ht="13.5">
      <c r="A83" s="5"/>
      <c r="B83" s="21"/>
      <c r="C83" s="31" t="s">
        <v>65</v>
      </c>
      <c r="D83" s="29">
        <v>1000000</v>
      </c>
      <c r="E83" s="25"/>
      <c r="F83" s="26"/>
      <c r="G83" s="27"/>
      <c r="H83" s="24"/>
      <c r="I83" s="7"/>
    </row>
    <row r="84" spans="1:9" ht="13.5">
      <c r="A84" s="5"/>
      <c r="B84" s="21"/>
      <c r="C84" s="31" t="s">
        <v>44</v>
      </c>
      <c r="D84" s="29">
        <v>457857</v>
      </c>
      <c r="E84" s="25"/>
      <c r="F84" s="26"/>
      <c r="G84" s="27"/>
      <c r="H84" s="24"/>
      <c r="I84" s="7"/>
    </row>
    <row r="85" spans="1:9" ht="13.5">
      <c r="A85" s="5"/>
      <c r="B85" s="21"/>
      <c r="C85" s="31"/>
      <c r="D85" s="29"/>
      <c r="E85" s="25"/>
      <c r="F85" s="26"/>
      <c r="G85" s="27"/>
      <c r="H85" s="24"/>
      <c r="I85" s="7"/>
    </row>
    <row r="86" spans="1:9" ht="13.5">
      <c r="A86" s="5">
        <v>23</v>
      </c>
      <c r="B86" s="21" t="s">
        <v>55</v>
      </c>
      <c r="C86" s="29">
        <v>1210620</v>
      </c>
      <c r="D86" s="32">
        <f>SUM(D87)</f>
        <v>0</v>
      </c>
      <c r="E86" s="28">
        <f>(D86*100)/C86</f>
        <v>0</v>
      </c>
      <c r="F86" s="26">
        <v>0.48</v>
      </c>
      <c r="G86" s="24">
        <v>0</v>
      </c>
      <c r="H86" s="24">
        <v>0</v>
      </c>
      <c r="I86" s="7">
        <f>FLOOR(G86,0.00001)*D86</f>
        <v>0</v>
      </c>
    </row>
    <row r="87" spans="1:9" ht="13.5">
      <c r="A87" s="5"/>
      <c r="B87" s="21"/>
      <c r="C87" s="31" t="s">
        <v>22</v>
      </c>
      <c r="D87" s="29"/>
      <c r="E87" s="25"/>
      <c r="F87" s="26"/>
      <c r="G87" s="27"/>
      <c r="H87" s="24"/>
      <c r="I87" s="7"/>
    </row>
    <row r="88" spans="1:9" ht="13.5">
      <c r="A88" s="5"/>
      <c r="B88" s="21"/>
      <c r="C88" s="31"/>
      <c r="D88" s="29"/>
      <c r="E88" s="25"/>
      <c r="F88" s="26"/>
      <c r="G88" s="27"/>
      <c r="H88" s="24"/>
      <c r="I88" s="7"/>
    </row>
    <row r="89" spans="1:9" ht="13.5">
      <c r="A89" s="5">
        <v>24</v>
      </c>
      <c r="B89" s="21" t="s">
        <v>56</v>
      </c>
      <c r="C89" s="29">
        <v>542245</v>
      </c>
      <c r="D89" s="32">
        <f>SUM(D90:D90)</f>
        <v>542245</v>
      </c>
      <c r="E89" s="28">
        <f>(D89*100)/C89</f>
        <v>100</v>
      </c>
      <c r="F89" s="26">
        <v>0.399</v>
      </c>
      <c r="G89" s="26">
        <v>0.439</v>
      </c>
      <c r="H89" s="24">
        <f>(G89*100)/F89-100</f>
        <v>10.025062656641595</v>
      </c>
      <c r="I89" s="7">
        <f>FLOOR(G89,0.00001)*D89</f>
        <v>238045.55500000002</v>
      </c>
    </row>
    <row r="90" spans="1:9" ht="13.5">
      <c r="A90" s="5"/>
      <c r="B90" s="21"/>
      <c r="C90" s="31" t="s">
        <v>44</v>
      </c>
      <c r="D90" s="29">
        <v>542245</v>
      </c>
      <c r="E90" s="25"/>
      <c r="F90" s="26"/>
      <c r="G90" s="27"/>
      <c r="H90" s="24"/>
      <c r="I90" s="7"/>
    </row>
    <row r="91" spans="1:9" ht="13.5">
      <c r="A91" s="5"/>
      <c r="B91" s="21"/>
      <c r="C91" s="31"/>
      <c r="D91" s="29"/>
      <c r="E91" s="25"/>
      <c r="F91" s="26"/>
      <c r="G91" s="27"/>
      <c r="H91" s="24"/>
      <c r="I91" s="7"/>
    </row>
    <row r="92" spans="1:9" ht="13.5">
      <c r="A92" s="5">
        <v>25</v>
      </c>
      <c r="B92" s="21" t="s">
        <v>39</v>
      </c>
      <c r="C92" s="29">
        <v>5507857</v>
      </c>
      <c r="D92" s="32">
        <f>SUM(D93:D93)</f>
        <v>60000</v>
      </c>
      <c r="E92" s="28">
        <f>(D92*100)/C92</f>
        <v>1.089352900774294</v>
      </c>
      <c r="F92" s="26">
        <v>0.399</v>
      </c>
      <c r="G92" s="26">
        <v>0.45</v>
      </c>
      <c r="H92" s="24">
        <f>(G92*100)/F92-100</f>
        <v>12.781954887218035</v>
      </c>
      <c r="I92" s="7">
        <f>FLOOR(G92,0.00001)*D92</f>
        <v>27000</v>
      </c>
    </row>
    <row r="93" spans="1:9" ht="13.5">
      <c r="A93" s="5"/>
      <c r="B93" s="21"/>
      <c r="C93" s="31" t="s">
        <v>44</v>
      </c>
      <c r="D93" s="29">
        <v>60000</v>
      </c>
      <c r="E93" s="25"/>
      <c r="F93" s="26"/>
      <c r="G93" s="27"/>
      <c r="H93" s="24"/>
      <c r="I93" s="7"/>
    </row>
    <row r="94" spans="1:9" ht="13.5">
      <c r="A94" s="5"/>
      <c r="B94" s="21"/>
      <c r="C94" s="31"/>
      <c r="D94" s="29"/>
      <c r="E94" s="25"/>
      <c r="F94" s="26"/>
      <c r="G94" s="27"/>
      <c r="H94" s="24"/>
      <c r="I94" s="7"/>
    </row>
    <row r="95" spans="1:9" ht="13.5">
      <c r="A95" s="5">
        <v>26</v>
      </c>
      <c r="B95" s="21" t="s">
        <v>57</v>
      </c>
      <c r="C95" s="29">
        <v>1000216</v>
      </c>
      <c r="D95" s="32">
        <f>SUM(D96:D96)</f>
        <v>0</v>
      </c>
      <c r="E95" s="28">
        <f>(D95*100)/C95</f>
        <v>0</v>
      </c>
      <c r="F95" s="26">
        <v>0.48</v>
      </c>
      <c r="G95" s="24">
        <v>0</v>
      </c>
      <c r="H95" s="24">
        <v>0</v>
      </c>
      <c r="I95" s="7">
        <f>FLOOR(G95,0.00001)*D95</f>
        <v>0</v>
      </c>
    </row>
    <row r="96" spans="1:9" ht="13.5">
      <c r="A96" s="5"/>
      <c r="B96" s="21"/>
      <c r="C96" s="31" t="s">
        <v>22</v>
      </c>
      <c r="D96" s="29"/>
      <c r="E96" s="25"/>
      <c r="F96" s="26"/>
      <c r="G96" s="27"/>
      <c r="H96" s="24"/>
      <c r="I96" s="7"/>
    </row>
    <row r="97" spans="1:9" ht="13.5">
      <c r="A97" s="5"/>
      <c r="B97" s="21"/>
      <c r="C97" s="31"/>
      <c r="D97" s="29"/>
      <c r="E97" s="25"/>
      <c r="F97" s="26"/>
      <c r="G97" s="27"/>
      <c r="H97" s="24"/>
      <c r="I97" s="7"/>
    </row>
    <row r="98" spans="1:9" ht="13.5">
      <c r="A98" s="5">
        <v>27</v>
      </c>
      <c r="B98" s="21" t="s">
        <v>58</v>
      </c>
      <c r="C98" s="29">
        <v>300000</v>
      </c>
      <c r="D98" s="32">
        <f>SUM(D99:D99)</f>
        <v>300000</v>
      </c>
      <c r="E98" s="28">
        <f>(D98*100)/C98</f>
        <v>100</v>
      </c>
      <c r="F98" s="26">
        <v>0.371</v>
      </c>
      <c r="G98" s="26">
        <v>0.376</v>
      </c>
      <c r="H98" s="24">
        <f>(G98*100)/F98-100</f>
        <v>1.347708894878707</v>
      </c>
      <c r="I98" s="7">
        <f>FLOOR(G98,0.00001)*D98</f>
        <v>112800.00000000001</v>
      </c>
    </row>
    <row r="99" spans="1:9" ht="13.5">
      <c r="A99" s="5"/>
      <c r="B99" s="21"/>
      <c r="C99" s="31" t="s">
        <v>44</v>
      </c>
      <c r="D99" s="29">
        <v>300000</v>
      </c>
      <c r="E99" s="25"/>
      <c r="F99" s="26"/>
      <c r="G99" s="27"/>
      <c r="H99" s="24"/>
      <c r="I99" s="7"/>
    </row>
    <row r="100" spans="1:9" ht="13.5">
      <c r="A100" s="5"/>
      <c r="B100" s="21"/>
      <c r="C100" s="31"/>
      <c r="D100" s="29"/>
      <c r="E100" s="25"/>
      <c r="F100" s="26"/>
      <c r="G100" s="27"/>
      <c r="H100" s="24"/>
      <c r="I100" s="7"/>
    </row>
    <row r="101" spans="1:9" ht="13.5">
      <c r="A101" s="5">
        <v>28</v>
      </c>
      <c r="B101" s="21" t="s">
        <v>58</v>
      </c>
      <c r="C101" s="29">
        <v>2460000</v>
      </c>
      <c r="D101" s="32">
        <f>SUM(D102:D102)</f>
        <v>0</v>
      </c>
      <c r="E101" s="28">
        <f>(D101*100)/C101</f>
        <v>0</v>
      </c>
      <c r="F101" s="26">
        <v>0.48</v>
      </c>
      <c r="G101" s="24">
        <v>0</v>
      </c>
      <c r="H101" s="24">
        <v>0</v>
      </c>
      <c r="I101" s="7">
        <f>FLOOR(G101,0.00001)*D101</f>
        <v>0</v>
      </c>
    </row>
    <row r="102" spans="1:9" ht="13.5">
      <c r="A102" s="5"/>
      <c r="B102" s="21"/>
      <c r="C102" s="31" t="s">
        <v>22</v>
      </c>
      <c r="D102" s="29"/>
      <c r="E102" s="25"/>
      <c r="F102" s="26"/>
      <c r="G102" s="27"/>
      <c r="H102" s="24"/>
      <c r="I102" s="7"/>
    </row>
    <row r="103" spans="1:9" ht="13.5">
      <c r="A103" s="5"/>
      <c r="B103" s="21"/>
      <c r="C103" s="31"/>
      <c r="D103" s="29"/>
      <c r="E103" s="25"/>
      <c r="F103" s="26"/>
      <c r="G103" s="27"/>
      <c r="H103" s="24"/>
      <c r="I103" s="7"/>
    </row>
    <row r="104" spans="1:9" ht="13.5">
      <c r="A104" s="5">
        <v>29</v>
      </c>
      <c r="B104" s="21" t="s">
        <v>59</v>
      </c>
      <c r="C104" s="29">
        <v>1911350</v>
      </c>
      <c r="D104" s="32">
        <f>SUM(D105:D105)</f>
        <v>0</v>
      </c>
      <c r="E104" s="28">
        <f>(D104*100)/C104</f>
        <v>0</v>
      </c>
      <c r="F104" s="26">
        <v>0.48</v>
      </c>
      <c r="G104" s="24">
        <v>0</v>
      </c>
      <c r="H104" s="24">
        <v>0</v>
      </c>
      <c r="I104" s="7">
        <f>FLOOR(G104,0.00001)*D104</f>
        <v>0</v>
      </c>
    </row>
    <row r="105" spans="1:9" ht="13.5">
      <c r="A105" s="5"/>
      <c r="B105" s="21"/>
      <c r="C105" s="31" t="s">
        <v>22</v>
      </c>
      <c r="D105" s="29"/>
      <c r="E105" s="25"/>
      <c r="F105" s="26"/>
      <c r="G105" s="27"/>
      <c r="H105" s="24"/>
      <c r="I105" s="7"/>
    </row>
    <row r="106" spans="1:9" ht="13.5">
      <c r="A106" s="5"/>
      <c r="B106" s="21"/>
      <c r="C106" s="31"/>
      <c r="D106" s="29"/>
      <c r="E106" s="25"/>
      <c r="F106" s="26"/>
      <c r="G106" s="27"/>
      <c r="H106" s="24"/>
      <c r="I106" s="7"/>
    </row>
    <row r="107" spans="1:9" ht="13.5">
      <c r="A107" s="5">
        <v>30</v>
      </c>
      <c r="B107" s="21" t="s">
        <v>40</v>
      </c>
      <c r="C107" s="29">
        <v>387955</v>
      </c>
      <c r="D107" s="32">
        <f>SUM(D108:D108)</f>
        <v>0</v>
      </c>
      <c r="E107" s="28">
        <f>(D107*100)/C107</f>
        <v>0</v>
      </c>
      <c r="F107" s="26">
        <v>0.48</v>
      </c>
      <c r="G107" s="24">
        <v>0</v>
      </c>
      <c r="H107" s="24">
        <v>0</v>
      </c>
      <c r="I107" s="7">
        <f>FLOOR(G107,0.00001)*D107</f>
        <v>0</v>
      </c>
    </row>
    <row r="108" spans="1:9" ht="13.5">
      <c r="A108" s="5"/>
      <c r="B108" s="21"/>
      <c r="C108" s="31" t="s">
        <v>22</v>
      </c>
      <c r="D108" s="29"/>
      <c r="E108" s="25"/>
      <c r="F108" s="26"/>
      <c r="G108" s="27"/>
      <c r="H108" s="24"/>
      <c r="I108" s="7"/>
    </row>
    <row r="109" spans="1:9" ht="13.5">
      <c r="A109" s="5"/>
      <c r="B109" s="21"/>
      <c r="C109" s="31"/>
      <c r="D109" s="29"/>
      <c r="E109" s="25"/>
      <c r="F109" s="26"/>
      <c r="G109" s="27"/>
      <c r="H109" s="24"/>
      <c r="I109" s="7"/>
    </row>
    <row r="110" spans="1:9" ht="13.5">
      <c r="A110" s="5">
        <v>31</v>
      </c>
      <c r="B110" s="21" t="s">
        <v>40</v>
      </c>
      <c r="C110" s="29">
        <v>4762853</v>
      </c>
      <c r="D110" s="32">
        <f>SUM(D111:D111)</f>
        <v>4762853</v>
      </c>
      <c r="E110" s="28">
        <f>(D110*100)/C110</f>
        <v>100</v>
      </c>
      <c r="F110" s="26">
        <v>0.441</v>
      </c>
      <c r="G110" s="26">
        <v>0.441</v>
      </c>
      <c r="H110" s="24">
        <f>(G110*100)/F110-100</f>
        <v>0</v>
      </c>
      <c r="I110" s="7">
        <f>FLOOR(G110,0.00001)*D110</f>
        <v>2100418.1730000004</v>
      </c>
    </row>
    <row r="111" spans="1:9" ht="13.5">
      <c r="A111" s="5"/>
      <c r="B111" s="21"/>
      <c r="C111" s="31" t="s">
        <v>44</v>
      </c>
      <c r="D111" s="29">
        <v>4762853</v>
      </c>
      <c r="E111" s="25"/>
      <c r="F111" s="26"/>
      <c r="G111" s="27"/>
      <c r="H111" s="24"/>
      <c r="I111" s="7"/>
    </row>
    <row r="112" spans="1:9" ht="13.5">
      <c r="A112" s="5"/>
      <c r="B112" s="21"/>
      <c r="C112" s="31"/>
      <c r="D112" s="29"/>
      <c r="E112" s="25"/>
      <c r="F112" s="26"/>
      <c r="G112" s="27"/>
      <c r="H112" s="24"/>
      <c r="I112" s="7"/>
    </row>
    <row r="113" spans="1:9" ht="13.5">
      <c r="A113" s="5">
        <v>32</v>
      </c>
      <c r="B113" s="21" t="s">
        <v>60</v>
      </c>
      <c r="C113" s="29">
        <v>1765000</v>
      </c>
      <c r="D113" s="32">
        <f>SUM(D114:D115)</f>
        <v>1765000</v>
      </c>
      <c r="E113" s="28">
        <f>(D113*100)/C113</f>
        <v>100</v>
      </c>
      <c r="F113" s="26">
        <v>0.399</v>
      </c>
      <c r="G113" s="26">
        <v>0.412</v>
      </c>
      <c r="H113" s="24">
        <v>0</v>
      </c>
      <c r="I113" s="7">
        <f>FLOOR(G113,0.00001)*D113</f>
        <v>727180</v>
      </c>
    </row>
    <row r="114" spans="1:9" ht="13.5">
      <c r="A114" s="5"/>
      <c r="B114" s="21"/>
      <c r="C114" s="31" t="s">
        <v>43</v>
      </c>
      <c r="D114" s="29">
        <v>500000</v>
      </c>
      <c r="E114" s="25"/>
      <c r="F114" s="26"/>
      <c r="G114" s="27"/>
      <c r="H114" s="24"/>
      <c r="I114" s="7"/>
    </row>
    <row r="115" spans="1:9" ht="13.5">
      <c r="A115" s="5"/>
      <c r="B115" s="21"/>
      <c r="C115" s="31" t="s">
        <v>44</v>
      </c>
      <c r="D115" s="29">
        <v>1265000</v>
      </c>
      <c r="E115" s="25"/>
      <c r="F115" s="26"/>
      <c r="G115" s="27"/>
      <c r="H115" s="24"/>
      <c r="I115" s="7"/>
    </row>
    <row r="116" spans="1:9" ht="13.5">
      <c r="A116" s="5"/>
      <c r="B116" s="21"/>
      <c r="C116" s="31"/>
      <c r="D116" s="29"/>
      <c r="E116" s="25"/>
      <c r="F116" s="26"/>
      <c r="G116" s="27"/>
      <c r="H116" s="24"/>
      <c r="I116" s="7"/>
    </row>
    <row r="117" spans="1:9" ht="13.5">
      <c r="A117" s="5">
        <v>33</v>
      </c>
      <c r="B117" s="21" t="s">
        <v>41</v>
      </c>
      <c r="C117" s="29">
        <v>1820298</v>
      </c>
      <c r="D117" s="32">
        <f>SUM(D118:D118)</f>
        <v>1820298</v>
      </c>
      <c r="E117" s="28">
        <f>(D117*100)/C117</f>
        <v>100</v>
      </c>
      <c r="F117" s="26">
        <v>0.399</v>
      </c>
      <c r="G117" s="26">
        <v>0.425</v>
      </c>
      <c r="H117" s="24">
        <f>(G117*100)/F117-100</f>
        <v>6.516290726817033</v>
      </c>
      <c r="I117" s="7">
        <f>FLOOR(G117,0.00001)*D117</f>
        <v>773626.65</v>
      </c>
    </row>
    <row r="118" spans="1:9" ht="13.5">
      <c r="A118" s="5"/>
      <c r="B118" s="21"/>
      <c r="C118" s="31" t="s">
        <v>44</v>
      </c>
      <c r="D118" s="29">
        <v>1820298</v>
      </c>
      <c r="E118" s="25"/>
      <c r="F118" s="26"/>
      <c r="G118" s="27"/>
      <c r="H118" s="24"/>
      <c r="I118" s="7"/>
    </row>
    <row r="119" spans="1:9" ht="13.5">
      <c r="A119" s="5"/>
      <c r="B119" s="21"/>
      <c r="C119" s="31"/>
      <c r="D119" s="29"/>
      <c r="E119" s="25"/>
      <c r="F119" s="26"/>
      <c r="G119" s="27"/>
      <c r="H119" s="24"/>
      <c r="I119" s="7"/>
    </row>
    <row r="120" spans="1:9" ht="13.5">
      <c r="A120" s="5">
        <v>34</v>
      </c>
      <c r="B120" s="21" t="s">
        <v>61</v>
      </c>
      <c r="C120" s="29">
        <v>1200000</v>
      </c>
      <c r="D120" s="32">
        <f>SUM(D121:D121)</f>
        <v>1200000</v>
      </c>
      <c r="E120" s="28">
        <f>(D120*100)/C120</f>
        <v>100</v>
      </c>
      <c r="F120" s="26">
        <v>0.399</v>
      </c>
      <c r="G120" s="26">
        <v>0.438</v>
      </c>
      <c r="H120" s="24">
        <f>(G120*100)/F120-100</f>
        <v>9.77443609022555</v>
      </c>
      <c r="I120" s="7">
        <f>FLOOR(G120,0.00001)*D120</f>
        <v>525600.0000000001</v>
      </c>
    </row>
    <row r="121" spans="1:9" ht="13.5">
      <c r="A121" s="5"/>
      <c r="B121" s="21"/>
      <c r="C121" s="31" t="s">
        <v>44</v>
      </c>
      <c r="D121" s="29">
        <v>1200000</v>
      </c>
      <c r="E121" s="25"/>
      <c r="F121" s="26"/>
      <c r="G121" s="27"/>
      <c r="H121" s="24"/>
      <c r="I121" s="7"/>
    </row>
    <row r="122" spans="1:9" ht="13.5">
      <c r="A122" s="5"/>
      <c r="B122" s="21"/>
      <c r="C122" s="31"/>
      <c r="D122" s="29"/>
      <c r="E122" s="25"/>
      <c r="F122" s="26"/>
      <c r="G122" s="27"/>
      <c r="H122" s="24"/>
      <c r="I122" s="7"/>
    </row>
    <row r="123" spans="1:9" ht="13.5">
      <c r="A123" s="5">
        <v>35</v>
      </c>
      <c r="B123" s="21" t="s">
        <v>62</v>
      </c>
      <c r="C123" s="29">
        <v>2014147</v>
      </c>
      <c r="D123" s="32">
        <f>SUM(D124:D124)</f>
        <v>2014147</v>
      </c>
      <c r="E123" s="28">
        <f>(D123*100)/C123</f>
        <v>100</v>
      </c>
      <c r="F123" s="26">
        <v>0.399</v>
      </c>
      <c r="G123" s="26">
        <v>0.409</v>
      </c>
      <c r="H123" s="24">
        <f>(G123*100)/F123-100</f>
        <v>2.506265664160395</v>
      </c>
      <c r="I123" s="7">
        <f>FLOOR(G123,0.00001)*D123</f>
        <v>823786.123</v>
      </c>
    </row>
    <row r="124" spans="1:9" ht="13.5">
      <c r="A124" s="5"/>
      <c r="B124" s="21"/>
      <c r="C124" s="31" t="s">
        <v>44</v>
      </c>
      <c r="D124" s="29">
        <v>2014147</v>
      </c>
      <c r="E124" s="25"/>
      <c r="F124" s="26"/>
      <c r="G124" s="27"/>
      <c r="H124" s="24"/>
      <c r="I124" s="7"/>
    </row>
    <row r="125" spans="1:9" ht="13.5">
      <c r="A125" s="5"/>
      <c r="B125" s="21"/>
      <c r="C125" s="31"/>
      <c r="D125" s="29"/>
      <c r="E125" s="25"/>
      <c r="F125" s="26"/>
      <c r="G125" s="27"/>
      <c r="H125" s="24"/>
      <c r="I125" s="7"/>
    </row>
    <row r="126" spans="1:9" ht="13.5">
      <c r="A126" s="5">
        <v>36</v>
      </c>
      <c r="B126" s="21" t="s">
        <v>62</v>
      </c>
      <c r="C126" s="29">
        <v>985853</v>
      </c>
      <c r="D126" s="32">
        <f>SUM(D127:D127)</f>
        <v>985853</v>
      </c>
      <c r="E126" s="28">
        <f>(D126*100)/C126</f>
        <v>100</v>
      </c>
      <c r="F126" s="26">
        <v>0.399</v>
      </c>
      <c r="G126" s="26">
        <v>0.402</v>
      </c>
      <c r="H126" s="24">
        <f>(G126*100)/F126-100</f>
        <v>0.7518796992481214</v>
      </c>
      <c r="I126" s="7">
        <f>FLOOR(G126,0.00001)*D126</f>
        <v>396312.906</v>
      </c>
    </row>
    <row r="127" spans="1:9" ht="13.5">
      <c r="A127" s="5"/>
      <c r="B127" s="21"/>
      <c r="C127" s="31" t="s">
        <v>44</v>
      </c>
      <c r="D127" s="29">
        <v>985853</v>
      </c>
      <c r="E127" s="25"/>
      <c r="F127" s="26"/>
      <c r="G127" s="27"/>
      <c r="H127" s="24"/>
      <c r="I127" s="7"/>
    </row>
    <row r="128" spans="1:9" ht="13.5">
      <c r="A128" s="5"/>
      <c r="B128" s="21"/>
      <c r="C128" s="31"/>
      <c r="D128" s="29"/>
      <c r="E128" s="25"/>
      <c r="F128" s="26"/>
      <c r="G128" s="27"/>
      <c r="H128" s="24"/>
      <c r="I128" s="7"/>
    </row>
    <row r="129" spans="1:9" ht="13.5">
      <c r="A129" s="11"/>
      <c r="B129" s="14" t="s">
        <v>14</v>
      </c>
      <c r="C129" s="30">
        <f>SUM(C69:C128)</f>
        <v>35589112</v>
      </c>
      <c r="D129" s="33">
        <f>SUM(D69,D72,D75,D78,D82,D86,D89,D92,D95,D98,D101,D104,D107,D110,D113,D117,D120,D123,D126)</f>
        <v>23171114</v>
      </c>
      <c r="E129" s="22">
        <f>(D129*100)/C129</f>
        <v>65.1073114721154</v>
      </c>
      <c r="F129" s="17"/>
      <c r="G129" s="17"/>
      <c r="H129" s="12"/>
      <c r="I129" s="23">
        <f>SUM(I69:I128)</f>
        <v>9920046.9594</v>
      </c>
    </row>
    <row r="130" ht="12.75">
      <c r="C130" s="13"/>
    </row>
    <row r="131" spans="1:9" ht="13.5">
      <c r="A131" s="35" t="s">
        <v>26</v>
      </c>
      <c r="B131" s="36"/>
      <c r="C131" s="36"/>
      <c r="D131" s="36"/>
      <c r="E131" s="36"/>
      <c r="F131" s="36"/>
      <c r="G131" s="36"/>
      <c r="H131" s="36"/>
      <c r="I131" s="37"/>
    </row>
    <row r="132" spans="1:9" ht="13.5">
      <c r="A132" s="5"/>
      <c r="B132" s="21"/>
      <c r="C132" s="31"/>
      <c r="D132" s="29"/>
      <c r="E132" s="25"/>
      <c r="F132" s="26"/>
      <c r="G132" s="27"/>
      <c r="H132" s="24"/>
      <c r="I132" s="7"/>
    </row>
    <row r="133" spans="1:9" ht="13.5">
      <c r="A133" s="5">
        <v>37</v>
      </c>
      <c r="B133" s="21" t="s">
        <v>27</v>
      </c>
      <c r="C133" s="29">
        <v>3707000</v>
      </c>
      <c r="D133" s="32">
        <f>SUM(D134:D135)</f>
        <v>3707000</v>
      </c>
      <c r="E133" s="28">
        <f>(D133*100)/C133</f>
        <v>100</v>
      </c>
      <c r="F133" s="26">
        <v>0.48</v>
      </c>
      <c r="G133" s="26">
        <v>0.481</v>
      </c>
      <c r="H133" s="24">
        <f>(G133*100)/F133-100</f>
        <v>0.2083333333333428</v>
      </c>
      <c r="I133" s="7">
        <f>FLOOR(G133,0.00001)*D133</f>
        <v>1783067.0000000002</v>
      </c>
    </row>
    <row r="134" spans="1:9" ht="13.5">
      <c r="A134" s="5"/>
      <c r="B134" s="21"/>
      <c r="C134" s="31" t="s">
        <v>66</v>
      </c>
      <c r="D134" s="29">
        <v>3507000</v>
      </c>
      <c r="E134" s="25"/>
      <c r="F134" s="26"/>
      <c r="G134" s="27"/>
      <c r="H134" s="24"/>
      <c r="I134" s="7"/>
    </row>
    <row r="135" spans="1:9" ht="13.5">
      <c r="A135" s="5"/>
      <c r="B135" s="21"/>
      <c r="C135" s="31" t="s">
        <v>44</v>
      </c>
      <c r="D135" s="29">
        <v>200000</v>
      </c>
      <c r="E135" s="25"/>
      <c r="F135" s="26"/>
      <c r="G135" s="27"/>
      <c r="H135" s="24"/>
      <c r="I135" s="7"/>
    </row>
    <row r="136" spans="1:9" ht="13.5">
      <c r="A136" s="5"/>
      <c r="B136" s="21"/>
      <c r="C136" s="31"/>
      <c r="D136" s="29"/>
      <c r="E136" s="25"/>
      <c r="F136" s="26"/>
      <c r="G136" s="27"/>
      <c r="H136" s="24"/>
      <c r="I136" s="7"/>
    </row>
    <row r="137" spans="1:9" ht="13.5">
      <c r="A137" s="11"/>
      <c r="B137" s="14" t="s">
        <v>14</v>
      </c>
      <c r="C137" s="30">
        <f>SUM(C133:C136)</f>
        <v>3707000</v>
      </c>
      <c r="D137" s="33">
        <f>SUM(D133)</f>
        <v>3707000</v>
      </c>
      <c r="E137" s="22">
        <f>(D137*100)/C137</f>
        <v>100</v>
      </c>
      <c r="F137" s="17"/>
      <c r="G137" s="17"/>
      <c r="H137" s="12"/>
      <c r="I137" s="23">
        <f>SUM(I133:I136)</f>
        <v>1783067.0000000002</v>
      </c>
    </row>
    <row r="138" ht="12.75">
      <c r="C138" s="13"/>
    </row>
    <row r="139" spans="1:9" ht="13.5">
      <c r="A139" s="35" t="s">
        <v>28</v>
      </c>
      <c r="B139" s="36"/>
      <c r="C139" s="36"/>
      <c r="D139" s="36"/>
      <c r="E139" s="36"/>
      <c r="F139" s="36"/>
      <c r="G139" s="36"/>
      <c r="H139" s="36"/>
      <c r="I139" s="37"/>
    </row>
    <row r="140" spans="1:9" ht="13.5">
      <c r="A140" s="5"/>
      <c r="B140" s="21"/>
      <c r="C140" s="31"/>
      <c r="D140" s="29"/>
      <c r="E140" s="25"/>
      <c r="F140" s="26"/>
      <c r="G140" s="27"/>
      <c r="H140" s="24"/>
      <c r="I140" s="7"/>
    </row>
    <row r="141" spans="1:9" ht="13.5">
      <c r="A141" s="5">
        <v>38</v>
      </c>
      <c r="B141" s="21" t="s">
        <v>34</v>
      </c>
      <c r="C141" s="29">
        <v>498687</v>
      </c>
      <c r="D141" s="32">
        <f>SUM(D142:D142)</f>
        <v>27000</v>
      </c>
      <c r="E141" s="28">
        <f>(D141*100)/C141</f>
        <v>5.414217735774143</v>
      </c>
      <c r="F141" s="26">
        <v>0.4959</v>
      </c>
      <c r="G141" s="26">
        <v>0.4959</v>
      </c>
      <c r="H141" s="24">
        <f>(G141*100)/F141-100</f>
        <v>0</v>
      </c>
      <c r="I141" s="7">
        <f>FLOOR(G141,0.00001)*D141</f>
        <v>13389.300000000001</v>
      </c>
    </row>
    <row r="142" spans="1:9" ht="13.5">
      <c r="A142" s="5"/>
      <c r="B142" s="21"/>
      <c r="C142" s="31" t="s">
        <v>67</v>
      </c>
      <c r="D142" s="29">
        <v>27000</v>
      </c>
      <c r="E142" s="25"/>
      <c r="F142" s="26"/>
      <c r="G142" s="27"/>
      <c r="H142" s="24"/>
      <c r="I142" s="7"/>
    </row>
    <row r="143" spans="1:9" ht="13.5">
      <c r="A143" s="5"/>
      <c r="B143" s="21"/>
      <c r="C143" s="31"/>
      <c r="D143" s="29"/>
      <c r="E143" s="25"/>
      <c r="F143" s="26"/>
      <c r="G143" s="27"/>
      <c r="H143" s="24"/>
      <c r="I143" s="7"/>
    </row>
    <row r="144" spans="1:9" ht="13.5">
      <c r="A144" s="5">
        <v>39</v>
      </c>
      <c r="B144" s="21" t="s">
        <v>29</v>
      </c>
      <c r="C144" s="29">
        <v>261516</v>
      </c>
      <c r="D144" s="32">
        <f>SUM(D145)</f>
        <v>0</v>
      </c>
      <c r="E144" s="28">
        <f>(D144*100)/C144</f>
        <v>0</v>
      </c>
      <c r="F144" s="26">
        <v>0.5415</v>
      </c>
      <c r="G144" s="24">
        <v>0</v>
      </c>
      <c r="H144" s="24">
        <v>0</v>
      </c>
      <c r="I144" s="7">
        <f>FLOOR(G144,0.00001)*D144</f>
        <v>0</v>
      </c>
    </row>
    <row r="145" spans="1:9" ht="13.5">
      <c r="A145" s="5"/>
      <c r="B145" s="21"/>
      <c r="C145" s="31" t="s">
        <v>22</v>
      </c>
      <c r="D145" s="29"/>
      <c r="E145" s="25"/>
      <c r="F145" s="26"/>
      <c r="G145" s="27"/>
      <c r="H145" s="24"/>
      <c r="I145" s="7"/>
    </row>
    <row r="146" spans="1:9" ht="13.5">
      <c r="A146" s="5"/>
      <c r="B146" s="21"/>
      <c r="C146" s="31"/>
      <c r="D146" s="29"/>
      <c r="E146" s="25"/>
      <c r="F146" s="26"/>
      <c r="G146" s="27"/>
      <c r="H146" s="24"/>
      <c r="I146" s="7"/>
    </row>
    <row r="147" spans="1:9" ht="13.5">
      <c r="A147" s="5">
        <v>40</v>
      </c>
      <c r="B147" s="21" t="s">
        <v>30</v>
      </c>
      <c r="C147" s="29">
        <v>1700000</v>
      </c>
      <c r="D147" s="32">
        <f>SUM(D148:D148)</f>
        <v>0</v>
      </c>
      <c r="E147" s="28">
        <f>(D147*100)/C147</f>
        <v>0</v>
      </c>
      <c r="F147" s="26">
        <v>0.5415</v>
      </c>
      <c r="G147" s="24">
        <v>0</v>
      </c>
      <c r="H147" s="24">
        <v>0</v>
      </c>
      <c r="I147" s="7">
        <f>FLOOR(G147,0.00001)*D147</f>
        <v>0</v>
      </c>
    </row>
    <row r="148" spans="1:9" ht="13.5">
      <c r="A148" s="5"/>
      <c r="B148" s="21"/>
      <c r="C148" s="31" t="s">
        <v>22</v>
      </c>
      <c r="D148" s="29"/>
      <c r="E148" s="25"/>
      <c r="F148" s="26"/>
      <c r="G148" s="27"/>
      <c r="H148" s="24"/>
      <c r="I148" s="7"/>
    </row>
    <row r="149" spans="1:9" ht="13.5">
      <c r="A149" s="5"/>
      <c r="B149" s="21"/>
      <c r="C149" s="31"/>
      <c r="D149" s="29"/>
      <c r="E149" s="25"/>
      <c r="F149" s="26"/>
      <c r="G149" s="27"/>
      <c r="H149" s="24"/>
      <c r="I149" s="7"/>
    </row>
    <row r="150" spans="1:9" ht="13.5">
      <c r="A150" s="5">
        <v>41</v>
      </c>
      <c r="B150" s="21" t="s">
        <v>35</v>
      </c>
      <c r="C150" s="29">
        <v>1431450</v>
      </c>
      <c r="D150" s="32">
        <f>SUM(D151)</f>
        <v>0</v>
      </c>
      <c r="E150" s="28">
        <f>(D150*100)/C150</f>
        <v>0</v>
      </c>
      <c r="F150" s="26">
        <v>0.5415</v>
      </c>
      <c r="G150" s="24">
        <v>0</v>
      </c>
      <c r="H150" s="24">
        <v>0</v>
      </c>
      <c r="I150" s="7">
        <f>FLOOR(G150,0.00001)*D150</f>
        <v>0</v>
      </c>
    </row>
    <row r="151" spans="1:9" ht="13.5">
      <c r="A151" s="5"/>
      <c r="B151" s="21"/>
      <c r="C151" s="31" t="s">
        <v>22</v>
      </c>
      <c r="D151" s="29"/>
      <c r="E151" s="25"/>
      <c r="F151" s="26"/>
      <c r="G151" s="27"/>
      <c r="H151" s="24"/>
      <c r="I151" s="7"/>
    </row>
    <row r="152" spans="1:9" ht="13.5">
      <c r="A152" s="5"/>
      <c r="B152" s="21"/>
      <c r="C152" s="31"/>
      <c r="D152" s="29"/>
      <c r="E152" s="25"/>
      <c r="F152" s="26"/>
      <c r="G152" s="27"/>
      <c r="H152" s="24"/>
      <c r="I152" s="7"/>
    </row>
    <row r="153" spans="1:9" ht="13.5">
      <c r="A153" s="5">
        <v>42</v>
      </c>
      <c r="B153" s="21" t="s">
        <v>35</v>
      </c>
      <c r="C153" s="29">
        <v>2140009</v>
      </c>
      <c r="D153" s="32">
        <f>SUM(D154)</f>
        <v>0</v>
      </c>
      <c r="E153" s="28">
        <f>(D153*100)/C153</f>
        <v>0</v>
      </c>
      <c r="F153" s="26">
        <v>0.5415</v>
      </c>
      <c r="G153" s="24">
        <v>0</v>
      </c>
      <c r="H153" s="24">
        <v>0</v>
      </c>
      <c r="I153" s="7">
        <f>FLOOR(G153,0.00001)*D153</f>
        <v>0</v>
      </c>
    </row>
    <row r="154" spans="1:9" ht="13.5">
      <c r="A154" s="5"/>
      <c r="B154" s="21"/>
      <c r="C154" s="31" t="s">
        <v>22</v>
      </c>
      <c r="D154" s="29"/>
      <c r="E154" s="25"/>
      <c r="F154" s="26"/>
      <c r="G154" s="27"/>
      <c r="H154" s="24"/>
      <c r="I154" s="7"/>
    </row>
    <row r="155" spans="1:9" ht="13.5">
      <c r="A155" s="5"/>
      <c r="B155" s="21"/>
      <c r="C155" s="31"/>
      <c r="D155" s="29"/>
      <c r="E155" s="25"/>
      <c r="F155" s="26"/>
      <c r="G155" s="27"/>
      <c r="H155" s="24"/>
      <c r="I155" s="7"/>
    </row>
    <row r="156" spans="1:9" ht="13.5">
      <c r="A156" s="11"/>
      <c r="B156" s="14" t="s">
        <v>14</v>
      </c>
      <c r="C156" s="30">
        <f>SUM(C141:C155)</f>
        <v>6031662</v>
      </c>
      <c r="D156" s="33">
        <f>SUM(D141,D144,D147,D150,D153)</f>
        <v>27000</v>
      </c>
      <c r="E156" s="22">
        <f>(D156*100)/C156</f>
        <v>0.44763781524893137</v>
      </c>
      <c r="F156" s="17"/>
      <c r="G156" s="17"/>
      <c r="H156" s="12"/>
      <c r="I156" s="23">
        <f>SUM(I141:I155)</f>
        <v>13389.300000000001</v>
      </c>
    </row>
    <row r="157" ht="12.75">
      <c r="C157" s="13"/>
    </row>
    <row r="158" spans="1:9" ht="13.5">
      <c r="A158" s="15"/>
      <c r="B158" s="14" t="s">
        <v>12</v>
      </c>
      <c r="C158" s="30">
        <f>SUM(C34,C65,C129,C137,C156)</f>
        <v>66480522</v>
      </c>
      <c r="D158" s="30">
        <f>SUM(D34,D65,D129,D137,D156)</f>
        <v>31695114</v>
      </c>
      <c r="E158" s="22">
        <f>(D158*100)/C158</f>
        <v>47.67578991031388</v>
      </c>
      <c r="F158" s="16"/>
      <c r="G158" s="16"/>
      <c r="H158" s="16"/>
      <c r="I158" s="34">
        <f>SUM(I34,I65,I129,I137,I156)</f>
        <v>14105523.2594</v>
      </c>
    </row>
  </sheetData>
  <sheetProtection/>
  <mergeCells count="6">
    <mergeCell ref="A139:I139"/>
    <mergeCell ref="A131:I131"/>
    <mergeCell ref="A2:I2"/>
    <mergeCell ref="A67:I67"/>
    <mergeCell ref="A8:I8"/>
    <mergeCell ref="A36:I36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2011-05-25T18:57:36Z</cp:lastPrinted>
  <dcterms:created xsi:type="dcterms:W3CDTF">2005-05-09T20:19:33Z</dcterms:created>
  <dcterms:modified xsi:type="dcterms:W3CDTF">2011-05-25T18:57:39Z</dcterms:modified>
  <cp:category/>
  <cp:version/>
  <cp:contentType/>
  <cp:contentStatus/>
</cp:coreProperties>
</file>