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4 MILHO VENDA 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<sst xmlns="http://schemas.openxmlformats.org/spreadsheetml/2006/main" count="85" uniqueCount="48">
  <si>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</si>
  <si>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</si>
  <si>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</si>
  <si>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</si>
  <si>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</si>
  <si>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</si>
  <si>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</si>
  <si>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</si>
  <si>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</si>
  <si>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</si>
  <si>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</si>
  <si>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</si>
  <si>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</si>
  <si>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</si>
  <si>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</si>
  <si>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</si>
  <si>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</si>
  <si>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</si>
  <si>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</si>
  <si>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</si>
  <si>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MT</t>
  </si>
  <si>
    <t>Acreuna</t>
  </si>
  <si>
    <t>Bom Jesus de Goias</t>
  </si>
  <si>
    <t>Nova Mutum</t>
  </si>
  <si>
    <t xml:space="preserve">        AVISO DE VENDA DE MILHO EM GRÃOS – Nº 114/11 - 13/04/2011</t>
  </si>
  <si>
    <t>Jataí</t>
  </si>
  <si>
    <t>Porterão</t>
  </si>
  <si>
    <t>Campos de Julio</t>
  </si>
  <si>
    <t>Comodoro</t>
  </si>
  <si>
    <t>Pedra Preta</t>
  </si>
  <si>
    <t>Rondonopolis</t>
  </si>
  <si>
    <t>Sapezal</t>
  </si>
  <si>
    <t>Sinop</t>
  </si>
  <si>
    <t>Sorriso</t>
  </si>
  <si>
    <t>BHCP</t>
  </si>
  <si>
    <t>BBM GO</t>
  </si>
  <si>
    <t>BNM</t>
  </si>
  <si>
    <t>RETIRADO</t>
  </si>
  <si>
    <t>BCSP</t>
  </si>
  <si>
    <t>BCMMT</t>
  </si>
  <si>
    <t>BBM UB</t>
  </si>
  <si>
    <t>BBSB</t>
  </si>
  <si>
    <t>CANCELADO</t>
  </si>
  <si>
    <t>BMCS</t>
  </si>
  <si>
    <t>BCMR</t>
  </si>
  <si>
    <t xml:space="preserve">BNM </t>
  </si>
  <si>
    <t>BCML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</si>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</sst>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 topLeftCell="A45">
      <selection activeCell="C45" sqref="C4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2500000</v>
      </c>
      <c r="D10" s="30">
        <f>SUM(D11:D12)</f>
        <v>2500000</v>
      </c>
      <c r="E10" s="26">
        <f>(D10*100)/C10</f>
        <v>100</v>
      </c>
      <c r="F10" s="24">
        <v>0.4</v>
      </c>
      <c r="G10" s="24">
        <v>0.402</v>
      </c>
      <c r="H10" s="22">
        <f>(G10*100)/F10-100</f>
        <v>0.5</v>
      </c>
      <c r="I10" s="6">
        <f>FLOOR(G10,0.00001)*D10</f>
        <v>1005000.0000000001</v>
      </c>
    </row>
    <row r="11" spans="1:9" ht="13.5">
      <c r="A11" s="5"/>
      <c r="B11" s="19"/>
      <c r="C11" s="29" t="s">
        <v>34</v>
      </c>
      <c r="D11" s="27">
        <v>300000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35</v>
      </c>
      <c r="D12" s="27">
        <v>2200000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22</v>
      </c>
      <c r="C14" s="27">
        <v>2500000</v>
      </c>
      <c r="D14" s="30">
        <f>SUM(D15:D15)</f>
        <v>1700000</v>
      </c>
      <c r="E14" s="26">
        <f>(D14*100)/C14</f>
        <v>68</v>
      </c>
      <c r="F14" s="24">
        <v>0.4</v>
      </c>
      <c r="G14" s="24">
        <v>0.4</v>
      </c>
      <c r="H14" s="22">
        <f>(G14*100)/F14-100</f>
        <v>0</v>
      </c>
      <c r="I14" s="6">
        <f>FLOOR(G14,0.00001)*D14</f>
        <v>680000</v>
      </c>
    </row>
    <row r="15" spans="1:9" ht="13.5">
      <c r="A15" s="5"/>
      <c r="B15" s="19"/>
      <c r="C15" s="29" t="s">
        <v>35</v>
      </c>
      <c r="D15" s="27">
        <v>1700000</v>
      </c>
      <c r="E15" s="23"/>
      <c r="F15" s="24"/>
      <c r="G15" s="25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3</v>
      </c>
      <c r="B17" s="19" t="s">
        <v>25</v>
      </c>
      <c r="C17" s="27">
        <v>2684337</v>
      </c>
      <c r="D17" s="30">
        <f>SUM(D18:D19)</f>
        <v>1725000</v>
      </c>
      <c r="E17" s="26">
        <f>(D17*100)/C17</f>
        <v>64.26167802328843</v>
      </c>
      <c r="F17" s="24">
        <v>0.4</v>
      </c>
      <c r="G17" s="24">
        <v>0.4</v>
      </c>
      <c r="H17" s="22">
        <f>(G17*100)/F17-100</f>
        <v>0</v>
      </c>
      <c r="I17" s="6">
        <f>FLOOR(G17,0.00001)*D17</f>
        <v>690000</v>
      </c>
    </row>
    <row r="18" spans="1:9" ht="13.5">
      <c r="A18" s="5"/>
      <c r="B18" s="19"/>
      <c r="C18" s="29" t="s">
        <v>36</v>
      </c>
      <c r="D18" s="27">
        <v>1500000</v>
      </c>
      <c r="E18" s="23"/>
      <c r="F18" s="24"/>
      <c r="G18" s="25"/>
      <c r="H18" s="22"/>
      <c r="I18" s="6"/>
    </row>
    <row r="19" spans="1:9" ht="13.5">
      <c r="A19" s="5"/>
      <c r="B19" s="19"/>
      <c r="C19" s="29" t="s">
        <v>35</v>
      </c>
      <c r="D19" s="27">
        <v>225000</v>
      </c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5">
        <v>4</v>
      </c>
      <c r="B21" s="19" t="s">
        <v>26</v>
      </c>
      <c r="C21" s="27">
        <v>2315663</v>
      </c>
      <c r="D21" s="30">
        <f>SUM(D22:D22)</f>
        <v>0</v>
      </c>
      <c r="E21" s="26">
        <f>(D21*100)/C21</f>
        <v>0</v>
      </c>
      <c r="F21" s="24">
        <v>0.4</v>
      </c>
      <c r="G21" s="22">
        <v>0</v>
      </c>
      <c r="H21" s="22">
        <v>0</v>
      </c>
      <c r="I21" s="6">
        <f>FLOOR(G21,0.00001)*D21</f>
        <v>0</v>
      </c>
    </row>
    <row r="22" spans="1:9" ht="13.5">
      <c r="A22" s="5"/>
      <c r="B22" s="19"/>
      <c r="C22" s="29" t="s">
        <v>37</v>
      </c>
      <c r="D22" s="27"/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10"/>
      <c r="B24" s="13" t="s">
        <v>14</v>
      </c>
      <c r="C24" s="28">
        <f>SUM(C10:C23)</f>
        <v>10000000</v>
      </c>
      <c r="D24" s="31">
        <f>SUM(D10,D14,D17,D21)</f>
        <v>5925000</v>
      </c>
      <c r="E24" s="20">
        <f>(D24*100)/C24</f>
        <v>59.25</v>
      </c>
      <c r="F24" s="16"/>
      <c r="G24" s="16"/>
      <c r="H24" s="11"/>
      <c r="I24" s="21">
        <f>SUM(I10:I23)</f>
        <v>2375000</v>
      </c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35" t="s">
        <v>20</v>
      </c>
      <c r="B26" s="36"/>
      <c r="C26" s="36"/>
      <c r="D26" s="36"/>
      <c r="E26" s="36"/>
      <c r="F26" s="36"/>
      <c r="G26" s="36"/>
      <c r="H26" s="36"/>
      <c r="I26" s="37"/>
    </row>
    <row r="27" spans="1:9" ht="13.5">
      <c r="A27" s="8"/>
      <c r="B27" s="8"/>
      <c r="C27" s="8"/>
      <c r="D27" s="8"/>
      <c r="E27" s="8"/>
      <c r="F27" s="8"/>
      <c r="G27" s="8"/>
      <c r="H27" s="8"/>
      <c r="I27" s="9"/>
    </row>
    <row r="28" spans="1:9" ht="13.5">
      <c r="A28" s="5">
        <v>5</v>
      </c>
      <c r="B28" s="19" t="s">
        <v>27</v>
      </c>
      <c r="C28" s="27">
        <v>1000000</v>
      </c>
      <c r="D28" s="30">
        <f>SUM(D29:D31)</f>
        <v>1000000</v>
      </c>
      <c r="E28" s="26">
        <f>(D28*100)/C28</f>
        <v>100</v>
      </c>
      <c r="F28" s="24">
        <v>0.2834</v>
      </c>
      <c r="G28" s="24">
        <v>0.3062</v>
      </c>
      <c r="H28" s="22">
        <f>(G28*100)/F28-100</f>
        <v>8.045165843331006</v>
      </c>
      <c r="I28" s="6">
        <f>FLOOR(G28,0.00001)*D28</f>
        <v>306200</v>
      </c>
    </row>
    <row r="29" spans="1:9" ht="13.5">
      <c r="A29" s="5"/>
      <c r="B29" s="19"/>
      <c r="C29" s="29" t="s">
        <v>38</v>
      </c>
      <c r="D29" s="27">
        <v>150000</v>
      </c>
      <c r="E29" s="23"/>
      <c r="F29" s="24"/>
      <c r="G29" s="25"/>
      <c r="H29" s="22"/>
      <c r="I29" s="6"/>
    </row>
    <row r="30" spans="1:9" ht="13.5">
      <c r="A30" s="5"/>
      <c r="B30" s="19"/>
      <c r="C30" s="29" t="s">
        <v>39</v>
      </c>
      <c r="D30" s="27">
        <v>517000</v>
      </c>
      <c r="E30" s="23"/>
      <c r="F30" s="24"/>
      <c r="G30" s="25"/>
      <c r="H30" s="22"/>
      <c r="I30" s="6"/>
    </row>
    <row r="31" spans="1:9" ht="13.5">
      <c r="A31" s="5"/>
      <c r="B31" s="19"/>
      <c r="C31" s="29" t="s">
        <v>40</v>
      </c>
      <c r="D31" s="27">
        <v>333000</v>
      </c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5">
        <v>6</v>
      </c>
      <c r="B33" s="19" t="s">
        <v>27</v>
      </c>
      <c r="C33" s="27">
        <v>3000000</v>
      </c>
      <c r="D33" s="30">
        <f>SUM(D34:D36)</f>
        <v>1741000</v>
      </c>
      <c r="E33" s="26">
        <f>(D33*100)/C33</f>
        <v>58.03333333333333</v>
      </c>
      <c r="F33" s="24">
        <v>0.2834</v>
      </c>
      <c r="G33" s="24">
        <v>0.3105</v>
      </c>
      <c r="H33" s="22">
        <f>(G33*100)/F33-100</f>
        <v>9.562455892731137</v>
      </c>
      <c r="I33" s="6">
        <f>FLOOR(G33,0.00001)*D33</f>
        <v>540580.5</v>
      </c>
    </row>
    <row r="34" spans="1:9" ht="13.5">
      <c r="A34" s="5"/>
      <c r="C34" s="29" t="s">
        <v>38</v>
      </c>
      <c r="D34" s="27">
        <v>250000</v>
      </c>
      <c r="E34" s="23"/>
      <c r="F34" s="24"/>
      <c r="G34" s="25"/>
      <c r="H34" s="22"/>
      <c r="I34" s="6"/>
    </row>
    <row r="35" spans="1:9" ht="13.5">
      <c r="A35" s="5"/>
      <c r="C35" s="29" t="s">
        <v>41</v>
      </c>
      <c r="D35" s="27">
        <v>936000</v>
      </c>
      <c r="E35" s="23"/>
      <c r="F35" s="24"/>
      <c r="G35" s="25"/>
      <c r="H35" s="22"/>
      <c r="I35" s="6"/>
    </row>
    <row r="36" spans="1:9" ht="13.5">
      <c r="A36" s="5"/>
      <c r="C36" s="29" t="s">
        <v>40</v>
      </c>
      <c r="D36" s="27">
        <v>555000</v>
      </c>
      <c r="E36" s="23"/>
      <c r="F36" s="24"/>
      <c r="G36" s="25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7</v>
      </c>
      <c r="B38" s="19" t="s">
        <v>28</v>
      </c>
      <c r="C38" s="27">
        <v>2000000</v>
      </c>
      <c r="D38" s="30">
        <f>SUM(D39:D42)</f>
        <v>2000000</v>
      </c>
      <c r="E38" s="26">
        <f>(D38*100)/C38</f>
        <v>100</v>
      </c>
      <c r="F38" s="24">
        <v>0.2834</v>
      </c>
      <c r="G38" s="24">
        <v>0.3062</v>
      </c>
      <c r="H38" s="22">
        <f>(G38*100)/F38-100</f>
        <v>8.045165843331006</v>
      </c>
      <c r="I38" s="6">
        <f>FLOOR(G38,0.00001)*D38</f>
        <v>612400</v>
      </c>
    </row>
    <row r="39" spans="1:9" ht="13.5">
      <c r="A39" s="5"/>
      <c r="B39" s="19"/>
      <c r="C39" s="29" t="s">
        <v>38</v>
      </c>
      <c r="D39" s="27">
        <v>600000</v>
      </c>
      <c r="E39" s="23"/>
      <c r="F39" s="24"/>
      <c r="G39" s="25"/>
      <c r="H39" s="22"/>
      <c r="I39" s="6"/>
    </row>
    <row r="40" spans="1:9" ht="13.5">
      <c r="A40" s="5"/>
      <c r="B40" s="19"/>
      <c r="C40" s="29" t="s">
        <v>39</v>
      </c>
      <c r="D40" s="27">
        <v>767000</v>
      </c>
      <c r="E40" s="23"/>
      <c r="F40" s="24"/>
      <c r="G40" s="25"/>
      <c r="H40" s="22"/>
      <c r="I40" s="6"/>
    </row>
    <row r="41" spans="1:9" ht="13.5">
      <c r="A41" s="5"/>
      <c r="B41" s="19"/>
      <c r="C41" s="29" t="s">
        <v>41</v>
      </c>
      <c r="D41" s="27">
        <v>374000</v>
      </c>
      <c r="E41" s="23"/>
      <c r="F41" s="24"/>
      <c r="G41" s="25"/>
      <c r="H41" s="22"/>
      <c r="I41" s="6"/>
    </row>
    <row r="42" spans="1:9" ht="13.5">
      <c r="A42" s="5"/>
      <c r="B42" s="19"/>
      <c r="C42" s="29" t="s">
        <v>40</v>
      </c>
      <c r="D42" s="27">
        <v>259000</v>
      </c>
      <c r="E42" s="23"/>
      <c r="F42" s="24"/>
      <c r="G42" s="25"/>
      <c r="H42" s="22"/>
      <c r="I42" s="6"/>
    </row>
    <row r="43" spans="1:9" ht="13.5">
      <c r="A43" s="5"/>
      <c r="B43" s="19"/>
      <c r="C43" s="29"/>
      <c r="D43" s="27"/>
      <c r="E43" s="23"/>
      <c r="F43" s="24"/>
      <c r="G43" s="25"/>
      <c r="H43" s="22"/>
      <c r="I43" s="6"/>
    </row>
    <row r="44" spans="1:9" ht="13.5">
      <c r="A44" s="5">
        <v>8</v>
      </c>
      <c r="B44" s="19" t="s">
        <v>23</v>
      </c>
      <c r="C44" s="27">
        <v>0</v>
      </c>
      <c r="D44" s="30">
        <f>SUM(D45:D45)</f>
        <v>0</v>
      </c>
      <c r="E44" s="22">
        <v>0</v>
      </c>
      <c r="F44" s="22">
        <v>0</v>
      </c>
      <c r="G44" s="22">
        <v>0</v>
      </c>
      <c r="H44" s="22">
        <v>0</v>
      </c>
      <c r="I44" s="6">
        <f>FLOOR(G44,0.00001)*D44</f>
        <v>0</v>
      </c>
    </row>
    <row r="45" spans="1:9" ht="13.5">
      <c r="A45" s="5"/>
      <c r="B45" s="19"/>
      <c r="C45" s="29" t="s">
        <v>42</v>
      </c>
      <c r="D45" s="27"/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9</v>
      </c>
      <c r="B47" s="19" t="s">
        <v>29</v>
      </c>
      <c r="C47" s="27">
        <v>5000000</v>
      </c>
      <c r="D47" s="30">
        <f>SUM(D48:D53)</f>
        <v>5000000</v>
      </c>
      <c r="E47" s="26">
        <f>(D47*100)/C47</f>
        <v>100</v>
      </c>
      <c r="F47" s="24">
        <v>0.3167</v>
      </c>
      <c r="G47" s="24">
        <v>0.3167</v>
      </c>
      <c r="H47" s="22">
        <f>(G47*100)/F47-100</f>
        <v>0</v>
      </c>
      <c r="I47" s="6">
        <f>FLOOR(G47,0.00001)*D47</f>
        <v>1583500.0000000002</v>
      </c>
    </row>
    <row r="48" spans="1:9" ht="13.5">
      <c r="A48" s="5"/>
      <c r="B48" s="19"/>
      <c r="C48" s="29" t="s">
        <v>43</v>
      </c>
      <c r="D48" s="27">
        <v>300000</v>
      </c>
      <c r="E48" s="23"/>
      <c r="F48" s="24"/>
      <c r="G48" s="25"/>
      <c r="H48" s="22"/>
      <c r="I48" s="6"/>
    </row>
    <row r="49" spans="1:9" ht="13.5">
      <c r="A49" s="5"/>
      <c r="B49" s="19"/>
      <c r="C49" s="29" t="s">
        <v>44</v>
      </c>
      <c r="D49" s="27">
        <v>960000</v>
      </c>
      <c r="E49" s="23"/>
      <c r="F49" s="24"/>
      <c r="G49" s="25"/>
      <c r="H49" s="22"/>
      <c r="I49" s="6"/>
    </row>
    <row r="50" spans="1:9" ht="13.5">
      <c r="A50" s="5"/>
      <c r="B50" s="19"/>
      <c r="C50" s="29" t="s">
        <v>39</v>
      </c>
      <c r="D50" s="27">
        <v>1700000</v>
      </c>
      <c r="E50" s="23"/>
      <c r="F50" s="24"/>
      <c r="G50" s="25"/>
      <c r="H50" s="22"/>
      <c r="I50" s="6"/>
    </row>
    <row r="51" spans="1:9" ht="13.5">
      <c r="A51" s="5"/>
      <c r="B51" s="19"/>
      <c r="C51" s="29" t="s">
        <v>45</v>
      </c>
      <c r="D51" s="27">
        <v>940000</v>
      </c>
      <c r="E51" s="23"/>
      <c r="F51" s="24"/>
      <c r="G51" s="25"/>
      <c r="H51" s="22"/>
      <c r="I51" s="6"/>
    </row>
    <row r="52" spans="1:9" ht="13.5">
      <c r="A52" s="5"/>
      <c r="B52" s="19"/>
      <c r="C52" s="29" t="s">
        <v>46</v>
      </c>
      <c r="D52" s="27">
        <v>500000</v>
      </c>
      <c r="E52" s="23"/>
      <c r="F52" s="24"/>
      <c r="G52" s="25"/>
      <c r="H52" s="22"/>
      <c r="I52" s="6"/>
    </row>
    <row r="53" spans="1:9" ht="13.5">
      <c r="A53" s="5"/>
      <c r="B53" s="19"/>
      <c r="C53" s="29" t="s">
        <v>47</v>
      </c>
      <c r="D53" s="27">
        <v>600000</v>
      </c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10</v>
      </c>
      <c r="B55" s="19" t="s">
        <v>30</v>
      </c>
      <c r="C55" s="27">
        <v>180000</v>
      </c>
      <c r="D55" s="30">
        <f>SUM(D56:D57)</f>
        <v>180000</v>
      </c>
      <c r="E55" s="26">
        <f>(D55*100)/C55</f>
        <v>100</v>
      </c>
      <c r="F55" s="24">
        <v>0.3167</v>
      </c>
      <c r="G55" s="24">
        <v>0.353</v>
      </c>
      <c r="H55" s="22">
        <f>(G55*100)/F55-100</f>
        <v>11.46195137353962</v>
      </c>
      <c r="I55" s="6">
        <f>FLOOR(G55,0.00001)*D55</f>
        <v>63540.00000000001</v>
      </c>
    </row>
    <row r="56" spans="1:9" ht="13.5">
      <c r="A56" s="5"/>
      <c r="B56" s="19"/>
      <c r="C56" s="29" t="s">
        <v>38</v>
      </c>
      <c r="D56" s="27">
        <v>163580</v>
      </c>
      <c r="E56" s="23"/>
      <c r="F56" s="24"/>
      <c r="G56" s="25"/>
      <c r="H56" s="22"/>
      <c r="I56" s="6"/>
    </row>
    <row r="57" spans="1:9" ht="13.5">
      <c r="A57" s="5"/>
      <c r="B57" s="19"/>
      <c r="C57" s="29" t="s">
        <v>44</v>
      </c>
      <c r="D57" s="27">
        <v>16420</v>
      </c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11</v>
      </c>
      <c r="B59" s="19" t="s">
        <v>31</v>
      </c>
      <c r="C59" s="27">
        <v>4037437</v>
      </c>
      <c r="D59" s="30">
        <f>SUM(D60:D62)</f>
        <v>4037437</v>
      </c>
      <c r="E59" s="26">
        <f>(D59*100)/C59</f>
        <v>100</v>
      </c>
      <c r="F59" s="24">
        <v>0.2834</v>
      </c>
      <c r="G59" s="24">
        <v>0.3106</v>
      </c>
      <c r="H59" s="22">
        <f>(G59*100)/F59-100</f>
        <v>9.59774170783345</v>
      </c>
      <c r="I59" s="6">
        <f>FLOOR(G59,0.00001)*D59</f>
        <v>1254027.9322000002</v>
      </c>
    </row>
    <row r="60" spans="1:9" ht="13.5">
      <c r="A60" s="5"/>
      <c r="B60" s="19"/>
      <c r="C60" s="29" t="s">
        <v>39</v>
      </c>
      <c r="D60" s="27">
        <v>988000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41</v>
      </c>
      <c r="D61" s="27">
        <v>1800000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40</v>
      </c>
      <c r="D62" s="27">
        <v>1249437</v>
      </c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12</v>
      </c>
      <c r="B64" s="19" t="s">
        <v>32</v>
      </c>
      <c r="C64" s="27">
        <v>889000</v>
      </c>
      <c r="D64" s="30">
        <f>SUM(D65:D65)</f>
        <v>889000</v>
      </c>
      <c r="E64" s="26">
        <f>(D64*100)/C64</f>
        <v>100</v>
      </c>
      <c r="F64" s="24">
        <v>0.2834</v>
      </c>
      <c r="G64" s="24">
        <v>0.2834</v>
      </c>
      <c r="H64" s="22">
        <f>(G64*100)/F64-100</f>
        <v>0</v>
      </c>
      <c r="I64" s="6">
        <f>FLOOR(G64,0.00001)*D64</f>
        <v>251942.60000000003</v>
      </c>
    </row>
    <row r="65" spans="1:9" ht="13.5">
      <c r="A65" s="5"/>
      <c r="B65" s="19"/>
      <c r="C65" s="29" t="s">
        <v>43</v>
      </c>
      <c r="D65" s="27">
        <v>889000</v>
      </c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13</v>
      </c>
      <c r="B67" s="19" t="s">
        <v>32</v>
      </c>
      <c r="C67" s="27">
        <v>2406480</v>
      </c>
      <c r="D67" s="30">
        <f>SUM(D68:D70)</f>
        <v>1627000</v>
      </c>
      <c r="E67" s="26">
        <f>(D67*100)/C67</f>
        <v>67.60912203716632</v>
      </c>
      <c r="F67" s="24">
        <v>0.2834</v>
      </c>
      <c r="G67" s="24">
        <v>0.3</v>
      </c>
      <c r="H67" s="22">
        <f>(G67*100)/F67-100</f>
        <v>5.857445306986591</v>
      </c>
      <c r="I67" s="6">
        <f>FLOOR(G67,0.00001)*D67</f>
        <v>488100.00000000006</v>
      </c>
    </row>
    <row r="68" spans="1:9" ht="13.5">
      <c r="A68" s="5"/>
      <c r="B68" s="19"/>
      <c r="C68" s="29" t="s">
        <v>43</v>
      </c>
      <c r="D68" s="27">
        <v>1297000</v>
      </c>
      <c r="E68" s="23"/>
      <c r="F68" s="24"/>
      <c r="G68" s="25"/>
      <c r="H68" s="22"/>
      <c r="I68" s="6"/>
    </row>
    <row r="69" spans="1:9" ht="13.5">
      <c r="A69" s="5"/>
      <c r="B69" s="19"/>
      <c r="C69" s="29" t="s">
        <v>44</v>
      </c>
      <c r="D69" s="27">
        <v>300000</v>
      </c>
      <c r="E69" s="23"/>
      <c r="F69" s="24"/>
      <c r="G69" s="25"/>
      <c r="H69" s="22"/>
      <c r="I69" s="6"/>
    </row>
    <row r="70" spans="1:9" ht="13.5">
      <c r="A70" s="5"/>
      <c r="B70" s="19"/>
      <c r="C70" s="29" t="s">
        <v>39</v>
      </c>
      <c r="D70" s="27">
        <v>30000</v>
      </c>
      <c r="E70" s="23"/>
      <c r="F70" s="24"/>
      <c r="G70" s="25"/>
      <c r="H70" s="22"/>
      <c r="I70" s="6"/>
    </row>
    <row r="71" spans="1:9" ht="13.5">
      <c r="A71" s="5"/>
      <c r="B71" s="19"/>
      <c r="C71" s="29"/>
      <c r="D71" s="27"/>
      <c r="E71" s="23"/>
      <c r="F71" s="24"/>
      <c r="G71" s="25"/>
      <c r="H71" s="22"/>
      <c r="I71" s="6"/>
    </row>
    <row r="72" spans="1:9" ht="13.5">
      <c r="A72" s="5">
        <v>14</v>
      </c>
      <c r="B72" s="19" t="s">
        <v>32</v>
      </c>
      <c r="C72" s="27">
        <v>3000000</v>
      </c>
      <c r="D72" s="30">
        <f>SUM(D73:D73)</f>
        <v>2481001</v>
      </c>
      <c r="E72" s="26">
        <f>(D72*100)/C72</f>
        <v>82.70003333333334</v>
      </c>
      <c r="F72" s="24">
        <v>0.2834</v>
      </c>
      <c r="G72" s="24">
        <v>0.2834</v>
      </c>
      <c r="H72" s="22">
        <f>(G72*100)/F72-100</f>
        <v>0</v>
      </c>
      <c r="I72" s="6">
        <f>FLOOR(G72,0.00001)*D72</f>
        <v>703115.6834000001</v>
      </c>
    </row>
    <row r="73" spans="1:9" ht="13.5">
      <c r="A73" s="5"/>
      <c r="B73" s="19"/>
      <c r="C73" s="29" t="s">
        <v>43</v>
      </c>
      <c r="D73" s="27">
        <v>2481001</v>
      </c>
      <c r="E73" s="23"/>
      <c r="F73" s="24"/>
      <c r="G73" s="25"/>
      <c r="H73" s="22"/>
      <c r="I73" s="6"/>
    </row>
    <row r="74" spans="1:9" ht="13.5">
      <c r="A74" s="5"/>
      <c r="B74" s="19"/>
      <c r="C74" s="29"/>
      <c r="D74" s="27"/>
      <c r="E74" s="23"/>
      <c r="F74" s="24"/>
      <c r="G74" s="25"/>
      <c r="H74" s="22"/>
      <c r="I74" s="6"/>
    </row>
    <row r="75" spans="1:9" ht="13.5">
      <c r="A75" s="5">
        <v>15</v>
      </c>
      <c r="B75" s="19" t="s">
        <v>33</v>
      </c>
      <c r="C75" s="27">
        <v>4000000</v>
      </c>
      <c r="D75" s="30">
        <f>SUM(D76:D81)</f>
        <v>4000000</v>
      </c>
      <c r="E75" s="26">
        <f>(D75*100)/C75</f>
        <v>100</v>
      </c>
      <c r="F75" s="24">
        <v>0.2834</v>
      </c>
      <c r="G75" s="24">
        <v>0.2834</v>
      </c>
      <c r="H75" s="22">
        <f>(G75*100)/F75-100</f>
        <v>0</v>
      </c>
      <c r="I75" s="6">
        <f>FLOOR(G75,0.00001)*D75</f>
        <v>1133600.0000000002</v>
      </c>
    </row>
    <row r="76" spans="1:9" ht="13.5">
      <c r="A76" s="5"/>
      <c r="B76" s="19"/>
      <c r="C76" s="29" t="s">
        <v>43</v>
      </c>
      <c r="D76" s="27">
        <v>70000</v>
      </c>
      <c r="E76" s="23"/>
      <c r="F76" s="24"/>
      <c r="G76" s="25"/>
      <c r="H76" s="22"/>
      <c r="I76" s="6"/>
    </row>
    <row r="77" spans="1:9" ht="13.5">
      <c r="A77" s="5"/>
      <c r="B77" s="19"/>
      <c r="C77" s="29" t="s">
        <v>39</v>
      </c>
      <c r="D77" s="27">
        <v>480000</v>
      </c>
      <c r="E77" s="23"/>
      <c r="F77" s="24"/>
      <c r="G77" s="25"/>
      <c r="H77" s="22"/>
      <c r="I77" s="6"/>
    </row>
    <row r="78" spans="1:9" ht="13.5">
      <c r="A78" s="5"/>
      <c r="B78" s="19"/>
      <c r="C78" s="29" t="s">
        <v>36</v>
      </c>
      <c r="D78" s="27">
        <v>2300000</v>
      </c>
      <c r="E78" s="23"/>
      <c r="F78" s="24"/>
      <c r="G78" s="25"/>
      <c r="H78" s="22"/>
      <c r="I78" s="6"/>
    </row>
    <row r="79" spans="1:9" ht="13.5">
      <c r="A79" s="5"/>
      <c r="B79" s="19"/>
      <c r="C79" s="29" t="s">
        <v>41</v>
      </c>
      <c r="D79" s="27">
        <v>600000</v>
      </c>
      <c r="E79" s="23"/>
      <c r="F79" s="24"/>
      <c r="G79" s="25"/>
      <c r="H79" s="22"/>
      <c r="I79" s="6"/>
    </row>
    <row r="80" spans="1:9" ht="13.5">
      <c r="A80" s="5"/>
      <c r="B80" s="19"/>
      <c r="C80" s="29" t="s">
        <v>46</v>
      </c>
      <c r="D80" s="27">
        <v>350000</v>
      </c>
      <c r="E80" s="23"/>
      <c r="F80" s="24"/>
      <c r="G80" s="25"/>
      <c r="H80" s="22"/>
      <c r="I80" s="6"/>
    </row>
    <row r="81" spans="1:9" ht="13.5">
      <c r="A81" s="5"/>
      <c r="B81" s="19"/>
      <c r="C81" s="29" t="s">
        <v>40</v>
      </c>
      <c r="D81" s="27">
        <v>200000</v>
      </c>
      <c r="E81" s="23"/>
      <c r="F81" s="24"/>
      <c r="G81" s="25"/>
      <c r="H81" s="22"/>
      <c r="I81" s="6"/>
    </row>
    <row r="82" spans="1:9" ht="13.5">
      <c r="A82" s="5"/>
      <c r="B82" s="19"/>
      <c r="C82" s="29"/>
      <c r="D82" s="27"/>
      <c r="E82" s="23"/>
      <c r="F82" s="24"/>
      <c r="G82" s="25"/>
      <c r="H82" s="22"/>
      <c r="I82" s="6"/>
    </row>
    <row r="83" spans="1:9" ht="13.5">
      <c r="A83" s="5">
        <v>16</v>
      </c>
      <c r="B83" s="19" t="s">
        <v>33</v>
      </c>
      <c r="C83" s="27">
        <v>300000</v>
      </c>
      <c r="D83" s="30">
        <f>SUM(D84:D85)</f>
        <v>300000</v>
      </c>
      <c r="E83" s="26">
        <f>(D83*100)/C83</f>
        <v>100</v>
      </c>
      <c r="F83" s="24">
        <v>0.2834</v>
      </c>
      <c r="G83" s="24">
        <v>0.2834</v>
      </c>
      <c r="H83" s="22">
        <f>(G83*100)/F83-100</f>
        <v>0</v>
      </c>
      <c r="I83" s="6">
        <f>FLOOR(G83,0.00001)*D83</f>
        <v>85020.00000000001</v>
      </c>
    </row>
    <row r="84" spans="1:9" ht="13.5">
      <c r="A84" s="5"/>
      <c r="B84" s="19"/>
      <c r="C84" s="29" t="s">
        <v>43</v>
      </c>
      <c r="D84" s="27">
        <v>24000</v>
      </c>
      <c r="E84" s="23"/>
      <c r="F84" s="24"/>
      <c r="G84" s="25"/>
      <c r="H84" s="22"/>
      <c r="I84" s="6"/>
    </row>
    <row r="85" spans="1:9" ht="13.5">
      <c r="A85" s="5"/>
      <c r="B85" s="19"/>
      <c r="C85" s="29" t="s">
        <v>39</v>
      </c>
      <c r="D85" s="27">
        <v>276000</v>
      </c>
      <c r="E85" s="23"/>
      <c r="F85" s="24"/>
      <c r="G85" s="25"/>
      <c r="H85" s="22"/>
      <c r="I85" s="6"/>
    </row>
    <row r="86" spans="1:9" ht="13.5">
      <c r="A86" s="5"/>
      <c r="B86" s="19"/>
      <c r="C86" s="29"/>
      <c r="D86" s="27"/>
      <c r="E86" s="23"/>
      <c r="F86" s="24"/>
      <c r="G86" s="25"/>
      <c r="H86" s="22"/>
      <c r="I86" s="6"/>
    </row>
    <row r="87" spans="1:9" ht="13.5">
      <c r="A87" s="10"/>
      <c r="B87" s="13" t="s">
        <v>14</v>
      </c>
      <c r="C87" s="28">
        <f>SUM(C28:C86)</f>
        <v>25812917</v>
      </c>
      <c r="D87" s="31">
        <f>SUM(D28,D33,D38,D44,D47,D55,D59,D64,D67,D72,D75,D83)</f>
        <v>23255438</v>
      </c>
      <c r="E87" s="20">
        <f>(D87*100)/C87</f>
        <v>90.09225110048585</v>
      </c>
      <c r="F87" s="16"/>
      <c r="G87" s="16"/>
      <c r="H87" s="11"/>
      <c r="I87" s="21">
        <f>SUM(I28:I86)</f>
        <v>7022026.7156</v>
      </c>
    </row>
    <row r="88" ht="12.75">
      <c r="C88" s="12"/>
    </row>
    <row r="89" spans="1:9" ht="13.5">
      <c r="A89" s="14"/>
      <c r="B89" s="13" t="s">
        <v>12</v>
      </c>
      <c r="C89" s="28">
        <f>SUM(C24,C87)</f>
        <v>35812917</v>
      </c>
      <c r="D89" s="28">
        <f>SUM(D24,D87)</f>
        <v>29180438</v>
      </c>
      <c r="E89" s="20">
        <f>(D89*100)/C89</f>
        <v>81.48020447482678</v>
      </c>
      <c r="F89" s="15"/>
      <c r="G89" s="15"/>
      <c r="H89" s="15"/>
      <c r="I89" s="32">
        <f>SUM(I24,I87)</f>
        <v>9397026.715599999</v>
      </c>
    </row>
  </sheetData>
  <sheetProtection/>
  <mergeCells count="3">
    <mergeCell ref="A2:I2"/>
    <mergeCell ref="A8:I8"/>
    <mergeCell ref="A26:I2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2011-04-13T21:18:33Z</cp:lastPrinted>
  <dcterms:created xsi:type="dcterms:W3CDTF">2005-05-09T20:19:33Z</dcterms:created>
  <dcterms:modified xsi:type="dcterms:W3CDTF">2011-04-13T21:18:36Z</dcterms:modified>
  <cp:category/>
  <cp:version/>
  <cp:contentType/>
  <cp:contentStatus/>
</cp:coreProperties>
</file>