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8 MILHO VENDA 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<sst xmlns="http://schemas.openxmlformats.org/spreadsheetml/2006/main" count="88" uniqueCount="51">
  <si>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</si>
  <si>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</si>
  <si>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</si>
  <si>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</si>
  <si>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</si>
  <si>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</si>
  <si>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</si>
  <si>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</si>
  <si>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</si>
  <si>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</si>
  <si>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</si>
  <si>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</si>
  <si>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</si>
  <si>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</si>
  <si>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</si>
  <si>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</si>
  <si>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</si>
  <si>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</si>
  <si>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</si>
  <si>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</si>
  <si>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PR</t>
  </si>
  <si>
    <t>GO</t>
  </si>
  <si>
    <t>MG</t>
  </si>
  <si>
    <t>Ipiranga do Norte</t>
  </si>
  <si>
    <t>Chapadão do Ceú</t>
  </si>
  <si>
    <t>MS</t>
  </si>
  <si>
    <t>São Gabriel do Oeste</t>
  </si>
  <si>
    <t>Campos de Julio</t>
  </si>
  <si>
    <t>Sorriso (Boa Esperança)</t>
  </si>
  <si>
    <t>Santa Helena</t>
  </si>
  <si>
    <t>São Miguel do Iguaçu</t>
  </si>
  <si>
    <t>RETIRADO</t>
  </si>
  <si>
    <t xml:space="preserve">        AVISO DE VENDA DE MILHO EM GRÃOS – Nº 048/11 - 23/02/2011</t>
  </si>
  <si>
    <t>Centralina</t>
  </si>
  <si>
    <t>Sidrolandia</t>
  </si>
  <si>
    <t>Lucas do Rio Verde</t>
  </si>
  <si>
    <t>Sapezal</t>
  </si>
  <si>
    <t>Sinop</t>
  </si>
  <si>
    <t xml:space="preserve">Sorriso </t>
  </si>
  <si>
    <t>Vera</t>
  </si>
  <si>
    <t>BNM</t>
  </si>
  <si>
    <t>BBM GO</t>
  </si>
  <si>
    <t>BCSP</t>
  </si>
  <si>
    <t>BBM MS</t>
  </si>
  <si>
    <t>BBM UB</t>
  </si>
  <si>
    <t>BCMMT</t>
  </si>
  <si>
    <t>BBM PR</t>
  </si>
  <si>
    <t>BMCS</t>
  </si>
  <si>
    <t>BCMR</t>
  </si>
  <si>
    <t>BBSB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</si>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</sst>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0"/>
  <sheetViews>
    <sheetView tabSelected="1" workbookViewId="0" topLeftCell="A1">
      <selection activeCell="C107" sqref="C10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32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6"/>
    </row>
    <row r="10" spans="1:9" ht="13.5">
      <c r="A10" s="5">
        <v>1</v>
      </c>
      <c r="B10" s="19" t="s">
        <v>24</v>
      </c>
      <c r="C10" s="27">
        <v>4442821</v>
      </c>
      <c r="D10" s="30">
        <f>SUM(D11:D12)</f>
        <v>681000</v>
      </c>
      <c r="E10" s="26">
        <f>(D10*100)/C10</f>
        <v>15.32809897135176</v>
      </c>
      <c r="F10" s="24">
        <v>0.4</v>
      </c>
      <c r="G10" s="24">
        <v>0.4</v>
      </c>
      <c r="H10" s="22">
        <f>(G10*100)/F10-100</f>
        <v>0</v>
      </c>
      <c r="I10" s="6">
        <f>FLOOR(G10,0.00001)*D10</f>
        <v>272400</v>
      </c>
    </row>
    <row r="11" spans="1:9" ht="13.5">
      <c r="A11" s="5"/>
      <c r="B11" s="19"/>
      <c r="C11" s="29" t="s">
        <v>40</v>
      </c>
      <c r="D11" s="27">
        <v>600000</v>
      </c>
      <c r="E11" s="26"/>
      <c r="F11" s="24"/>
      <c r="G11" s="6"/>
      <c r="H11" s="22"/>
      <c r="I11" s="6"/>
    </row>
    <row r="12" spans="1:9" ht="13.5">
      <c r="A12" s="5"/>
      <c r="B12" s="19"/>
      <c r="C12" s="29" t="s">
        <v>41</v>
      </c>
      <c r="D12" s="27">
        <v>81000</v>
      </c>
      <c r="E12" s="26"/>
      <c r="F12" s="24"/>
      <c r="G12" s="6"/>
      <c r="H12" s="22"/>
      <c r="I12" s="6"/>
    </row>
    <row r="13" spans="1:9" ht="13.5">
      <c r="A13" s="5"/>
      <c r="B13" s="19"/>
      <c r="C13" s="29"/>
      <c r="D13" s="27"/>
      <c r="E13" s="26"/>
      <c r="F13" s="24"/>
      <c r="G13" s="6"/>
      <c r="H13" s="22"/>
      <c r="I13" s="6"/>
    </row>
    <row r="14" spans="1:9" ht="13.5">
      <c r="A14" s="10"/>
      <c r="B14" s="13" t="s">
        <v>14</v>
      </c>
      <c r="C14" s="28">
        <f>SUM(C10:C13)</f>
        <v>4442821</v>
      </c>
      <c r="D14" s="31">
        <f>SUM(D10)</f>
        <v>681000</v>
      </c>
      <c r="E14" s="20">
        <f>(D14*100)/C14</f>
        <v>15.32809897135176</v>
      </c>
      <c r="F14" s="16"/>
      <c r="G14" s="16"/>
      <c r="H14" s="11"/>
      <c r="I14" s="21">
        <f>SUM(I10:I13)</f>
        <v>272400</v>
      </c>
    </row>
    <row r="15" ht="12.75">
      <c r="C15" s="12"/>
    </row>
    <row r="16" spans="1:9" ht="13.5">
      <c r="A16" s="33" t="s">
        <v>22</v>
      </c>
      <c r="B16" s="34"/>
      <c r="C16" s="34"/>
      <c r="D16" s="34"/>
      <c r="E16" s="34"/>
      <c r="F16" s="34"/>
      <c r="G16" s="34"/>
      <c r="H16" s="34"/>
      <c r="I16" s="35"/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5">
        <v>2</v>
      </c>
      <c r="B18" s="19" t="s">
        <v>33</v>
      </c>
      <c r="C18" s="27">
        <v>18877210</v>
      </c>
      <c r="D18" s="30">
        <f>SUM(D19:D19)</f>
        <v>0</v>
      </c>
      <c r="E18" s="26">
        <f>(D18*100)/C18</f>
        <v>0</v>
      </c>
      <c r="F18" s="24">
        <v>0.45</v>
      </c>
      <c r="G18" s="22">
        <v>0</v>
      </c>
      <c r="H18" s="22">
        <v>0</v>
      </c>
      <c r="I18" s="6">
        <f>FLOOR(G18,0.00001)*D18</f>
        <v>0</v>
      </c>
    </row>
    <row r="19" spans="1:9" ht="13.5">
      <c r="A19" s="5"/>
      <c r="B19" s="19"/>
      <c r="C19" s="29" t="s">
        <v>31</v>
      </c>
      <c r="D19" s="27"/>
      <c r="E19" s="23"/>
      <c r="F19" s="24"/>
      <c r="G19" s="25"/>
      <c r="H19" s="22"/>
      <c r="I19" s="6"/>
    </row>
    <row r="20" spans="1:9" ht="13.5">
      <c r="A20" s="5"/>
      <c r="B20" s="19"/>
      <c r="C20" s="29"/>
      <c r="D20" s="27"/>
      <c r="E20" s="23"/>
      <c r="F20" s="24"/>
      <c r="G20" s="25"/>
      <c r="H20" s="22"/>
      <c r="I20" s="6"/>
    </row>
    <row r="21" spans="1:9" ht="13.5">
      <c r="A21" s="10"/>
      <c r="B21" s="13" t="s">
        <v>14</v>
      </c>
      <c r="C21" s="28">
        <f>SUM(C18:C20)</f>
        <v>18877210</v>
      </c>
      <c r="D21" s="31">
        <f>SUM(D18)</f>
        <v>0</v>
      </c>
      <c r="E21" s="20">
        <f>(D21*100)/C21</f>
        <v>0</v>
      </c>
      <c r="F21" s="16"/>
      <c r="G21" s="16"/>
      <c r="H21" s="11"/>
      <c r="I21" s="21">
        <f>SUM(I18:I20)</f>
        <v>0</v>
      </c>
    </row>
    <row r="22" spans="1:9" ht="13.5">
      <c r="A22" s="5"/>
      <c r="B22" s="19"/>
      <c r="C22" s="29"/>
      <c r="D22" s="27"/>
      <c r="E22" s="23"/>
      <c r="F22" s="24"/>
      <c r="G22" s="25"/>
      <c r="H22" s="22"/>
      <c r="I22" s="6"/>
    </row>
    <row r="23" spans="1:9" ht="13.5">
      <c r="A23" s="33" t="s">
        <v>25</v>
      </c>
      <c r="B23" s="34"/>
      <c r="C23" s="34"/>
      <c r="D23" s="34"/>
      <c r="E23" s="34"/>
      <c r="F23" s="34"/>
      <c r="G23" s="34"/>
      <c r="H23" s="34"/>
      <c r="I23" s="35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3</v>
      </c>
      <c r="B25" s="19" t="s">
        <v>26</v>
      </c>
      <c r="C25" s="27">
        <v>664000</v>
      </c>
      <c r="D25" s="30">
        <f>SUM(D26:D27)</f>
        <v>664000</v>
      </c>
      <c r="E25" s="26">
        <f>(D25*100)/C25</f>
        <v>100</v>
      </c>
      <c r="F25" s="24">
        <v>0.3667</v>
      </c>
      <c r="G25" s="24">
        <v>0.3669</v>
      </c>
      <c r="H25" s="22">
        <f>(G25*100)/F25-100</f>
        <v>0.05454049631850921</v>
      </c>
      <c r="I25" s="6">
        <f>FLOOR(G25,0.00001)*D25</f>
        <v>243621.6</v>
      </c>
    </row>
    <row r="26" spans="1:9" ht="13.5">
      <c r="A26" s="5"/>
      <c r="B26" s="19"/>
      <c r="C26" s="29" t="s">
        <v>42</v>
      </c>
      <c r="D26" s="27">
        <v>296000</v>
      </c>
      <c r="E26" s="26"/>
      <c r="F26" s="24"/>
      <c r="G26" s="24"/>
      <c r="H26" s="22"/>
      <c r="I26" s="6"/>
    </row>
    <row r="27" spans="1:9" ht="13.5">
      <c r="A27" s="5"/>
      <c r="B27" s="19"/>
      <c r="C27" s="29" t="s">
        <v>43</v>
      </c>
      <c r="D27" s="27">
        <v>368000</v>
      </c>
      <c r="E27" s="26"/>
      <c r="F27" s="24"/>
      <c r="G27" s="24"/>
      <c r="H27" s="22"/>
      <c r="I27" s="6"/>
    </row>
    <row r="28" spans="1:9" ht="13.5">
      <c r="A28" s="5"/>
      <c r="B28" s="19"/>
      <c r="C28" s="29"/>
      <c r="D28" s="27"/>
      <c r="E28" s="26"/>
      <c r="F28" s="24"/>
      <c r="G28" s="24"/>
      <c r="H28" s="22"/>
      <c r="I28" s="6"/>
    </row>
    <row r="29" spans="1:9" ht="13.5">
      <c r="A29" s="5">
        <v>4</v>
      </c>
      <c r="B29" s="19" t="s">
        <v>26</v>
      </c>
      <c r="C29" s="27">
        <v>2136000</v>
      </c>
      <c r="D29" s="30">
        <f>SUM(D30:D31)</f>
        <v>2136000</v>
      </c>
      <c r="E29" s="26">
        <f>(D29*100)/C29</f>
        <v>100</v>
      </c>
      <c r="F29" s="24">
        <v>0.3667</v>
      </c>
      <c r="G29" s="24">
        <v>0.368</v>
      </c>
      <c r="H29" s="22">
        <f>(G29*100)/F29-100</f>
        <v>0.3545132260703383</v>
      </c>
      <c r="I29" s="6">
        <f>FLOOR(G29,0.00001)*D29</f>
        <v>786048.0000000001</v>
      </c>
    </row>
    <row r="30" spans="1:9" ht="13.5">
      <c r="A30" s="5"/>
      <c r="B30" s="19"/>
      <c r="C30" s="29" t="s">
        <v>42</v>
      </c>
      <c r="D30" s="27">
        <v>592000</v>
      </c>
      <c r="E30" s="26"/>
      <c r="F30" s="24"/>
      <c r="G30" s="24"/>
      <c r="H30" s="22"/>
      <c r="I30" s="6"/>
    </row>
    <row r="31" spans="1:9" ht="13.5">
      <c r="A31" s="5"/>
      <c r="B31" s="19"/>
      <c r="C31" s="29" t="s">
        <v>43</v>
      </c>
      <c r="D31" s="27">
        <v>1544000</v>
      </c>
      <c r="E31" s="26"/>
      <c r="F31" s="24"/>
      <c r="G31" s="24"/>
      <c r="H31" s="22"/>
      <c r="I31" s="6"/>
    </row>
    <row r="32" spans="1:9" ht="13.5">
      <c r="A32" s="5"/>
      <c r="B32" s="19"/>
      <c r="C32" s="29"/>
      <c r="D32" s="27"/>
      <c r="E32" s="26"/>
      <c r="F32" s="24"/>
      <c r="G32" s="24"/>
      <c r="H32" s="22"/>
      <c r="I32" s="6"/>
    </row>
    <row r="33" spans="1:9" ht="13.5">
      <c r="A33" s="5">
        <v>5</v>
      </c>
      <c r="B33" s="19" t="s">
        <v>34</v>
      </c>
      <c r="C33" s="27">
        <v>5000000</v>
      </c>
      <c r="D33" s="30">
        <f>SUM(D34:D36)</f>
        <v>598000</v>
      </c>
      <c r="E33" s="26">
        <f>(D33*100)/C33</f>
        <v>11.96</v>
      </c>
      <c r="F33" s="24">
        <v>0.3667</v>
      </c>
      <c r="G33" s="24">
        <v>0.3667</v>
      </c>
      <c r="H33" s="22">
        <f>(G33*100)/F33-100</f>
        <v>0</v>
      </c>
      <c r="I33" s="6">
        <f>FLOOR(G33,0.00001)*D33</f>
        <v>219286.6</v>
      </c>
    </row>
    <row r="34" spans="1:9" ht="13.5">
      <c r="A34" s="5"/>
      <c r="B34" s="19"/>
      <c r="C34" s="29" t="s">
        <v>42</v>
      </c>
      <c r="D34" s="27">
        <v>192000</v>
      </c>
      <c r="E34" s="26"/>
      <c r="F34" s="24"/>
      <c r="G34" s="24"/>
      <c r="H34" s="22"/>
      <c r="I34" s="6"/>
    </row>
    <row r="35" spans="1:9" ht="13.5">
      <c r="A35" s="5"/>
      <c r="B35" s="19"/>
      <c r="C35" s="29" t="s">
        <v>43</v>
      </c>
      <c r="D35" s="27">
        <v>190000</v>
      </c>
      <c r="E35" s="26"/>
      <c r="F35" s="24"/>
      <c r="G35" s="24"/>
      <c r="H35" s="22"/>
      <c r="I35" s="6"/>
    </row>
    <row r="36" spans="1:9" ht="13.5">
      <c r="A36" s="5"/>
      <c r="B36" s="19"/>
      <c r="C36" s="29" t="s">
        <v>44</v>
      </c>
      <c r="D36" s="27">
        <v>216000</v>
      </c>
      <c r="E36" s="26"/>
      <c r="F36" s="24"/>
      <c r="G36" s="24"/>
      <c r="H36" s="22"/>
      <c r="I36" s="6"/>
    </row>
    <row r="37" spans="1:9" ht="13.5">
      <c r="A37" s="5"/>
      <c r="B37" s="19"/>
      <c r="C37" s="29"/>
      <c r="D37" s="27"/>
      <c r="E37" s="26"/>
      <c r="F37" s="24"/>
      <c r="G37" s="24"/>
      <c r="H37" s="22"/>
      <c r="I37" s="6"/>
    </row>
    <row r="38" spans="1:9" ht="13.5">
      <c r="A38" s="10"/>
      <c r="B38" s="13" t="s">
        <v>14</v>
      </c>
      <c r="C38" s="28">
        <f>SUM(C25:C37)</f>
        <v>7800000</v>
      </c>
      <c r="D38" s="31">
        <f>SUM(D25,D29,D33)</f>
        <v>3398000</v>
      </c>
      <c r="E38" s="20">
        <f>(D38*100)/C38</f>
        <v>43.56410256410256</v>
      </c>
      <c r="F38" s="16"/>
      <c r="G38" s="16"/>
      <c r="H38" s="11"/>
      <c r="I38" s="21">
        <f>SUM(I21:I37)</f>
        <v>1248956.2000000002</v>
      </c>
    </row>
    <row r="39" ht="12.75">
      <c r="C39" s="12"/>
    </row>
    <row r="40" spans="1:9" ht="13.5">
      <c r="A40" s="33" t="s">
        <v>19</v>
      </c>
      <c r="B40" s="34"/>
      <c r="C40" s="34"/>
      <c r="D40" s="34"/>
      <c r="E40" s="34"/>
      <c r="F40" s="34"/>
      <c r="G40" s="34"/>
      <c r="H40" s="34"/>
      <c r="I40" s="35"/>
    </row>
    <row r="41" spans="1:9" ht="13.5">
      <c r="A41" s="8"/>
      <c r="B41" s="8"/>
      <c r="C41" s="8"/>
      <c r="D41" s="8"/>
      <c r="E41" s="8"/>
      <c r="F41" s="8"/>
      <c r="G41" s="8"/>
      <c r="H41" s="8"/>
      <c r="I41" s="9"/>
    </row>
    <row r="42" spans="1:9" ht="13.5">
      <c r="A42" s="5">
        <v>6</v>
      </c>
      <c r="B42" s="19" t="s">
        <v>27</v>
      </c>
      <c r="C42" s="27">
        <v>20424000</v>
      </c>
      <c r="D42" s="30">
        <f>SUM(D43:D45)</f>
        <v>7410000</v>
      </c>
      <c r="E42" s="26">
        <f>(D42*100)/C42</f>
        <v>36.28084606345476</v>
      </c>
      <c r="F42" s="24">
        <v>0.2834</v>
      </c>
      <c r="G42" s="24">
        <v>0.2834</v>
      </c>
      <c r="H42" s="22">
        <f>(G42*100)/F42-100</f>
        <v>0</v>
      </c>
      <c r="I42" s="6">
        <f>FLOOR(G42,0.00001)*D42</f>
        <v>2099994.0000000005</v>
      </c>
    </row>
    <row r="43" spans="1:9" ht="13.5">
      <c r="A43" s="5"/>
      <c r="B43" s="19"/>
      <c r="C43" s="29" t="s">
        <v>45</v>
      </c>
      <c r="D43" s="27">
        <v>930000</v>
      </c>
      <c r="E43" s="23"/>
      <c r="F43" s="24"/>
      <c r="G43" s="25"/>
      <c r="H43" s="22"/>
      <c r="I43" s="6"/>
    </row>
    <row r="44" spans="1:9" ht="13.5">
      <c r="A44" s="5"/>
      <c r="B44" s="19"/>
      <c r="C44" s="29" t="s">
        <v>40</v>
      </c>
      <c r="D44" s="27">
        <v>5880000</v>
      </c>
      <c r="E44" s="23"/>
      <c r="F44" s="24"/>
      <c r="G44" s="25"/>
      <c r="H44" s="22"/>
      <c r="I44" s="6"/>
    </row>
    <row r="45" spans="1:9" ht="13.5">
      <c r="A45" s="5"/>
      <c r="B45" s="19"/>
      <c r="C45" s="29" t="s">
        <v>44</v>
      </c>
      <c r="D45" s="27">
        <v>600000</v>
      </c>
      <c r="E45" s="23"/>
      <c r="F45" s="24"/>
      <c r="G45" s="25"/>
      <c r="H45" s="22"/>
      <c r="I45" s="6"/>
    </row>
    <row r="46" spans="1:9" ht="13.5">
      <c r="A46" s="5"/>
      <c r="B46" s="19"/>
      <c r="C46" s="29"/>
      <c r="D46" s="27"/>
      <c r="E46" s="23"/>
      <c r="F46" s="24"/>
      <c r="G46" s="25"/>
      <c r="H46" s="22"/>
      <c r="I46" s="6"/>
    </row>
    <row r="47" spans="1:9" ht="13.5">
      <c r="A47" s="5">
        <v>7</v>
      </c>
      <c r="B47" s="19" t="s">
        <v>27</v>
      </c>
      <c r="C47" s="27">
        <v>3438125</v>
      </c>
      <c r="D47" s="30">
        <f>SUM(D48:D49)</f>
        <v>1087000</v>
      </c>
      <c r="E47" s="26">
        <f>(D47*100)/C47</f>
        <v>31.61606980548991</v>
      </c>
      <c r="F47" s="24">
        <v>0.2834</v>
      </c>
      <c r="G47" s="24">
        <v>0.2834</v>
      </c>
      <c r="H47" s="22">
        <f>(G47*100)/F47-100</f>
        <v>0</v>
      </c>
      <c r="I47" s="6">
        <f>FLOOR(G47,0.00001)*D47</f>
        <v>308055.80000000005</v>
      </c>
    </row>
    <row r="48" spans="1:9" ht="13.5">
      <c r="A48" s="5"/>
      <c r="B48" s="19"/>
      <c r="C48" s="29" t="s">
        <v>45</v>
      </c>
      <c r="D48" s="30">
        <v>1050000</v>
      </c>
      <c r="E48" s="26"/>
      <c r="F48" s="24"/>
      <c r="G48" s="24"/>
      <c r="H48" s="22"/>
      <c r="I48" s="6"/>
    </row>
    <row r="49" spans="1:9" ht="13.5">
      <c r="A49" s="5"/>
      <c r="B49" s="19"/>
      <c r="C49" s="29" t="s">
        <v>46</v>
      </c>
      <c r="D49" s="30">
        <v>37000</v>
      </c>
      <c r="E49" s="26"/>
      <c r="F49" s="24"/>
      <c r="G49" s="24"/>
      <c r="H49" s="22"/>
      <c r="I49" s="6"/>
    </row>
    <row r="50" spans="1:9" ht="13.5">
      <c r="A50" s="5"/>
      <c r="B50" s="19"/>
      <c r="C50" s="29"/>
      <c r="D50" s="27"/>
      <c r="E50" s="23"/>
      <c r="F50" s="24"/>
      <c r="G50" s="25"/>
      <c r="H50" s="22"/>
      <c r="I50" s="6"/>
    </row>
    <row r="51" spans="1:9" ht="13.5">
      <c r="A51" s="5">
        <v>8</v>
      </c>
      <c r="B51" s="19" t="s">
        <v>23</v>
      </c>
      <c r="C51" s="27">
        <v>1971000</v>
      </c>
      <c r="D51" s="30">
        <f>SUM(D52:D52)</f>
        <v>0</v>
      </c>
      <c r="E51" s="26">
        <f>(D51*100)/C51</f>
        <v>0</v>
      </c>
      <c r="F51" s="24">
        <v>0.2834</v>
      </c>
      <c r="G51" s="22">
        <v>0</v>
      </c>
      <c r="H51" s="22">
        <v>0</v>
      </c>
      <c r="I51" s="6">
        <f>FLOOR(G51,0.00001)*D51</f>
        <v>0</v>
      </c>
    </row>
    <row r="52" spans="1:9" ht="13.5">
      <c r="A52" s="5"/>
      <c r="B52" s="19"/>
      <c r="C52" s="29" t="s">
        <v>31</v>
      </c>
      <c r="D52" s="30"/>
      <c r="E52" s="26"/>
      <c r="F52" s="24"/>
      <c r="G52" s="24"/>
      <c r="H52" s="22"/>
      <c r="I52" s="6"/>
    </row>
    <row r="53" spans="1:9" ht="13.5">
      <c r="A53" s="5"/>
      <c r="B53" s="19"/>
      <c r="C53" s="29"/>
      <c r="D53" s="27"/>
      <c r="E53" s="23"/>
      <c r="F53" s="24"/>
      <c r="G53" s="25"/>
      <c r="H53" s="22"/>
      <c r="I53" s="6"/>
    </row>
    <row r="54" spans="1:9" ht="13.5">
      <c r="A54" s="5">
        <v>9</v>
      </c>
      <c r="B54" s="19" t="s">
        <v>35</v>
      </c>
      <c r="C54" s="27">
        <v>1527000</v>
      </c>
      <c r="D54" s="30">
        <f>SUM(D55:D57)</f>
        <v>1527000</v>
      </c>
      <c r="E54" s="26">
        <f>(D54*100)/C54</f>
        <v>100</v>
      </c>
      <c r="F54" s="24">
        <v>0.2834</v>
      </c>
      <c r="G54" s="24">
        <v>0.286</v>
      </c>
      <c r="H54" s="22">
        <f>(G54*100)/F54-100</f>
        <v>0.9174311926605441</v>
      </c>
      <c r="I54" s="6">
        <f>FLOOR(G54,0.00001)*D54</f>
        <v>436722.00000000006</v>
      </c>
    </row>
    <row r="55" spans="1:9" ht="13.5">
      <c r="A55" s="5"/>
      <c r="B55" s="19"/>
      <c r="C55" s="29" t="s">
        <v>47</v>
      </c>
      <c r="D55" s="27">
        <v>225000</v>
      </c>
      <c r="E55" s="23"/>
      <c r="F55" s="24"/>
      <c r="G55" s="25"/>
      <c r="H55" s="22"/>
      <c r="I55" s="6"/>
    </row>
    <row r="56" spans="1:9" ht="13.5">
      <c r="A56" s="5"/>
      <c r="B56" s="19"/>
      <c r="C56" s="29" t="s">
        <v>48</v>
      </c>
      <c r="D56" s="27">
        <v>1002000</v>
      </c>
      <c r="E56" s="23"/>
      <c r="F56" s="24"/>
      <c r="G56" s="25"/>
      <c r="H56" s="22"/>
      <c r="I56" s="6"/>
    </row>
    <row r="57" spans="1:9" ht="13.5">
      <c r="A57" s="5"/>
      <c r="B57" s="19"/>
      <c r="C57" s="29" t="s">
        <v>41</v>
      </c>
      <c r="D57" s="27">
        <v>300000</v>
      </c>
      <c r="E57" s="23"/>
      <c r="F57" s="24"/>
      <c r="G57" s="25"/>
      <c r="H57" s="22"/>
      <c r="I57" s="6"/>
    </row>
    <row r="58" spans="1:9" ht="13.5">
      <c r="A58" s="5"/>
      <c r="B58" s="19"/>
      <c r="C58" s="29"/>
      <c r="D58" s="27"/>
      <c r="E58" s="23"/>
      <c r="F58" s="24"/>
      <c r="G58" s="25"/>
      <c r="H58" s="22"/>
      <c r="I58" s="6"/>
    </row>
    <row r="59" spans="1:9" ht="13.5">
      <c r="A59" s="5">
        <v>10</v>
      </c>
      <c r="B59" s="19" t="s">
        <v>36</v>
      </c>
      <c r="C59" s="27">
        <v>1794000</v>
      </c>
      <c r="D59" s="30">
        <f>SUM(D60:D62)</f>
        <v>1794000</v>
      </c>
      <c r="E59" s="26">
        <f>(D59*100)/C59</f>
        <v>100</v>
      </c>
      <c r="F59" s="24">
        <v>0.2834</v>
      </c>
      <c r="G59" s="24">
        <v>0.2845</v>
      </c>
      <c r="H59" s="22">
        <f>(G59*100)/F59-100</f>
        <v>0.388143966125611</v>
      </c>
      <c r="I59" s="6">
        <f>FLOOR(G59,0.00001)*D59</f>
        <v>510393.00000000006</v>
      </c>
    </row>
    <row r="60" spans="1:9" ht="13.5">
      <c r="A60" s="5"/>
      <c r="B60" s="19"/>
      <c r="C60" s="29" t="s">
        <v>42</v>
      </c>
      <c r="D60" s="27">
        <v>300000</v>
      </c>
      <c r="E60" s="23"/>
      <c r="F60" s="24"/>
      <c r="G60" s="25"/>
      <c r="H60" s="22"/>
      <c r="I60" s="6"/>
    </row>
    <row r="61" spans="1:9" ht="13.5">
      <c r="A61" s="5"/>
      <c r="B61" s="19"/>
      <c r="C61" s="29" t="s">
        <v>45</v>
      </c>
      <c r="D61" s="27">
        <v>410000</v>
      </c>
      <c r="E61" s="23"/>
      <c r="F61" s="24"/>
      <c r="G61" s="25"/>
      <c r="H61" s="22"/>
      <c r="I61" s="6"/>
    </row>
    <row r="62" spans="1:9" ht="13.5">
      <c r="A62" s="5"/>
      <c r="B62" s="19"/>
      <c r="C62" s="29" t="s">
        <v>49</v>
      </c>
      <c r="D62" s="27">
        <v>1084000</v>
      </c>
      <c r="E62" s="23"/>
      <c r="F62" s="24"/>
      <c r="G62" s="25"/>
      <c r="H62" s="22"/>
      <c r="I62" s="6"/>
    </row>
    <row r="63" spans="1:9" ht="13.5">
      <c r="A63" s="5"/>
      <c r="B63" s="19"/>
      <c r="C63" s="29"/>
      <c r="D63" s="27"/>
      <c r="E63" s="23"/>
      <c r="F63" s="24"/>
      <c r="G63" s="25"/>
      <c r="H63" s="22"/>
      <c r="I63" s="6"/>
    </row>
    <row r="64" spans="1:9" ht="13.5">
      <c r="A64" s="5">
        <v>11</v>
      </c>
      <c r="B64" s="19" t="s">
        <v>36</v>
      </c>
      <c r="C64" s="27">
        <v>2616000</v>
      </c>
      <c r="D64" s="30">
        <f>SUM(D65:D67)</f>
        <v>1800000</v>
      </c>
      <c r="E64" s="26">
        <f>(D64*100)/C64</f>
        <v>68.80733944954129</v>
      </c>
      <c r="F64" s="24">
        <v>0.2834</v>
      </c>
      <c r="G64" s="24">
        <v>0.2834</v>
      </c>
      <c r="H64" s="22">
        <f>(G64*100)/F64-100</f>
        <v>0</v>
      </c>
      <c r="I64" s="6">
        <f>FLOOR(G64,0.00001)*D64</f>
        <v>510120.00000000006</v>
      </c>
    </row>
    <row r="65" spans="1:9" ht="13.5">
      <c r="A65" s="5"/>
      <c r="B65" s="19"/>
      <c r="C65" s="29" t="s">
        <v>42</v>
      </c>
      <c r="D65" s="27">
        <v>600000</v>
      </c>
      <c r="E65" s="23"/>
      <c r="F65" s="24"/>
      <c r="G65" s="25"/>
      <c r="H65" s="22"/>
      <c r="I65" s="6"/>
    </row>
    <row r="66" spans="1:9" ht="13.5">
      <c r="A66" s="5"/>
      <c r="B66" s="19"/>
      <c r="C66" s="29" t="s">
        <v>49</v>
      </c>
      <c r="D66" s="27">
        <v>600000</v>
      </c>
      <c r="E66" s="23"/>
      <c r="F66" s="24"/>
      <c r="G66" s="25"/>
      <c r="H66" s="22"/>
      <c r="I66" s="6"/>
    </row>
    <row r="67" spans="1:9" ht="13.5">
      <c r="A67" s="5"/>
      <c r="B67" s="19"/>
      <c r="C67" s="29" t="s">
        <v>44</v>
      </c>
      <c r="D67" s="27">
        <v>600000</v>
      </c>
      <c r="E67" s="23"/>
      <c r="F67" s="24"/>
      <c r="G67" s="25"/>
      <c r="H67" s="22"/>
      <c r="I67" s="6"/>
    </row>
    <row r="68" spans="1:9" ht="13.5">
      <c r="A68" s="5"/>
      <c r="B68" s="19"/>
      <c r="C68" s="29"/>
      <c r="D68" s="27"/>
      <c r="E68" s="23"/>
      <c r="F68" s="24"/>
      <c r="G68" s="25"/>
      <c r="H68" s="22"/>
      <c r="I68" s="6"/>
    </row>
    <row r="69" spans="1:9" ht="13.5">
      <c r="A69" s="5">
        <v>12</v>
      </c>
      <c r="B69" s="19" t="s">
        <v>37</v>
      </c>
      <c r="C69" s="27">
        <v>2512535</v>
      </c>
      <c r="D69" s="30">
        <f>SUM(D70:D72)</f>
        <v>1579500</v>
      </c>
      <c r="E69" s="26">
        <f>(D69*100)/C69</f>
        <v>62.86479591329076</v>
      </c>
      <c r="F69" s="24">
        <v>0.2834</v>
      </c>
      <c r="G69" s="24">
        <v>0.2834</v>
      </c>
      <c r="H69" s="22">
        <f>(G69*100)/F69-100</f>
        <v>0</v>
      </c>
      <c r="I69" s="6">
        <f>FLOOR(G69,0.00001)*D69</f>
        <v>447630.30000000005</v>
      </c>
    </row>
    <row r="70" spans="1:9" ht="13.5">
      <c r="A70" s="5"/>
      <c r="B70" s="19"/>
      <c r="C70" s="29" t="s">
        <v>47</v>
      </c>
      <c r="D70" s="27">
        <v>1099500</v>
      </c>
      <c r="E70" s="23"/>
      <c r="F70" s="24"/>
      <c r="G70" s="25"/>
      <c r="H70" s="22"/>
      <c r="I70" s="6"/>
    </row>
    <row r="71" spans="1:9" ht="13.5">
      <c r="A71" s="5"/>
      <c r="B71" s="19"/>
      <c r="C71" s="29" t="s">
        <v>45</v>
      </c>
      <c r="D71" s="27">
        <v>330000</v>
      </c>
      <c r="E71" s="23"/>
      <c r="F71" s="24"/>
      <c r="G71" s="25"/>
      <c r="H71" s="22"/>
      <c r="I71" s="6"/>
    </row>
    <row r="72" spans="1:9" ht="13.5">
      <c r="A72" s="5"/>
      <c r="B72" s="19"/>
      <c r="C72" s="29" t="s">
        <v>44</v>
      </c>
      <c r="D72" s="27">
        <v>150000</v>
      </c>
      <c r="E72" s="23"/>
      <c r="F72" s="24"/>
      <c r="G72" s="25"/>
      <c r="H72" s="22"/>
      <c r="I72" s="6"/>
    </row>
    <row r="73" spans="1:9" ht="13.5">
      <c r="A73" s="5"/>
      <c r="B73" s="19"/>
      <c r="C73" s="29"/>
      <c r="D73" s="27"/>
      <c r="E73" s="23"/>
      <c r="F73" s="24"/>
      <c r="G73" s="25"/>
      <c r="H73" s="22"/>
      <c r="I73" s="6"/>
    </row>
    <row r="74" spans="1:9" ht="13.5">
      <c r="A74" s="5">
        <v>13</v>
      </c>
      <c r="B74" s="19" t="s">
        <v>38</v>
      </c>
      <c r="C74" s="27">
        <v>2137000</v>
      </c>
      <c r="D74" s="30">
        <f>SUM(D75:D75)</f>
        <v>2137000</v>
      </c>
      <c r="E74" s="26">
        <f>(D74*100)/C74</f>
        <v>100</v>
      </c>
      <c r="F74" s="24">
        <v>0.2834</v>
      </c>
      <c r="G74" s="24">
        <v>0.2834</v>
      </c>
      <c r="H74" s="22">
        <f>(G74*100)/F74-100</f>
        <v>0</v>
      </c>
      <c r="I74" s="6">
        <f>FLOOR(G74,0.00001)*D74</f>
        <v>605625.8</v>
      </c>
    </row>
    <row r="75" spans="1:9" ht="13.5">
      <c r="A75" s="5"/>
      <c r="B75" s="19"/>
      <c r="C75" s="29" t="s">
        <v>47</v>
      </c>
      <c r="D75" s="27">
        <v>2137000</v>
      </c>
      <c r="E75" s="23"/>
      <c r="F75" s="24"/>
      <c r="G75" s="25"/>
      <c r="H75" s="22"/>
      <c r="I75" s="6"/>
    </row>
    <row r="76" spans="1:9" ht="13.5">
      <c r="A76" s="5"/>
      <c r="B76" s="19"/>
      <c r="C76" s="29"/>
      <c r="D76" s="27"/>
      <c r="E76" s="23"/>
      <c r="F76" s="24"/>
      <c r="G76" s="25"/>
      <c r="H76" s="22"/>
      <c r="I76" s="6"/>
    </row>
    <row r="77" spans="1:9" ht="13.5">
      <c r="A77" s="5">
        <v>14</v>
      </c>
      <c r="B77" s="19" t="s">
        <v>38</v>
      </c>
      <c r="C77" s="27">
        <v>7348000</v>
      </c>
      <c r="D77" s="30">
        <f>SUM(D78:D80)</f>
        <v>3426000</v>
      </c>
      <c r="E77" s="26">
        <f>(D77*100)/C77</f>
        <v>46.62493195427327</v>
      </c>
      <c r="F77" s="24">
        <v>0.2834</v>
      </c>
      <c r="G77" s="24">
        <v>0.2834</v>
      </c>
      <c r="H77" s="22">
        <f>(G77*100)/F77-100</f>
        <v>0</v>
      </c>
      <c r="I77" s="6">
        <f>FLOOR(G77,0.00001)*D77</f>
        <v>970928.4000000001</v>
      </c>
    </row>
    <row r="78" spans="1:9" ht="13.5">
      <c r="A78" s="5"/>
      <c r="B78" s="19"/>
      <c r="C78" s="29" t="s">
        <v>47</v>
      </c>
      <c r="D78" s="27">
        <v>2030000</v>
      </c>
      <c r="E78" s="23"/>
      <c r="F78" s="24"/>
      <c r="G78" s="25"/>
      <c r="H78" s="22"/>
      <c r="I78" s="6"/>
    </row>
    <row r="79" spans="1:9" ht="13.5">
      <c r="A79" s="5"/>
      <c r="B79" s="19"/>
      <c r="C79" s="29" t="s">
        <v>45</v>
      </c>
      <c r="D79" s="27">
        <v>396000</v>
      </c>
      <c r="E79" s="23"/>
      <c r="F79" s="24"/>
      <c r="G79" s="25"/>
      <c r="H79" s="22"/>
      <c r="I79" s="6"/>
    </row>
    <row r="80" spans="1:9" ht="13.5">
      <c r="A80" s="5"/>
      <c r="B80" s="19"/>
      <c r="C80" s="29" t="s">
        <v>49</v>
      </c>
      <c r="D80" s="27">
        <v>1000000</v>
      </c>
      <c r="E80" s="23"/>
      <c r="F80" s="24"/>
      <c r="G80" s="25"/>
      <c r="H80" s="22"/>
      <c r="I80" s="6"/>
    </row>
    <row r="81" spans="1:9" ht="13.5">
      <c r="A81" s="5"/>
      <c r="B81" s="19"/>
      <c r="C81" s="29"/>
      <c r="D81" s="27"/>
      <c r="E81" s="23"/>
      <c r="F81" s="24"/>
      <c r="G81" s="25"/>
      <c r="H81" s="22"/>
      <c r="I81" s="6"/>
    </row>
    <row r="82" spans="1:9" ht="13.5">
      <c r="A82" s="5">
        <v>15</v>
      </c>
      <c r="B82" s="19" t="s">
        <v>28</v>
      </c>
      <c r="C82" s="27">
        <v>10000000</v>
      </c>
      <c r="D82" s="30">
        <f>SUM(D83)</f>
        <v>0</v>
      </c>
      <c r="E82" s="26">
        <f>(D82*100)/C82</f>
        <v>0</v>
      </c>
      <c r="F82" s="24">
        <v>0.2834</v>
      </c>
      <c r="G82" s="22">
        <v>0</v>
      </c>
      <c r="H82" s="22">
        <v>0</v>
      </c>
      <c r="I82" s="6">
        <f>FLOOR(G82,0.00001)*D82</f>
        <v>0</v>
      </c>
    </row>
    <row r="83" spans="1:9" ht="13.5">
      <c r="A83" s="5"/>
      <c r="B83" s="19"/>
      <c r="C83" s="29" t="s">
        <v>31</v>
      </c>
      <c r="D83" s="27"/>
      <c r="E83" s="23"/>
      <c r="F83" s="24"/>
      <c r="G83" s="25"/>
      <c r="H83" s="22"/>
      <c r="I83" s="6"/>
    </row>
    <row r="84" spans="1:9" ht="13.5">
      <c r="A84" s="5"/>
      <c r="B84" s="19"/>
      <c r="C84" s="29"/>
      <c r="D84" s="27"/>
      <c r="E84" s="23"/>
      <c r="F84" s="24"/>
      <c r="G84" s="25"/>
      <c r="H84" s="22"/>
      <c r="I84" s="6"/>
    </row>
    <row r="85" spans="1:9" ht="13.5">
      <c r="A85" s="5">
        <v>16</v>
      </c>
      <c r="B85" s="19" t="s">
        <v>39</v>
      </c>
      <c r="C85" s="27">
        <v>1030000</v>
      </c>
      <c r="D85" s="30">
        <f>SUM(D86)</f>
        <v>1030000</v>
      </c>
      <c r="E85" s="26">
        <f>(D85*100)/C85</f>
        <v>100</v>
      </c>
      <c r="F85" s="24">
        <v>0.2834</v>
      </c>
      <c r="G85" s="24">
        <v>0.2834</v>
      </c>
      <c r="H85" s="22">
        <f>(G85*100)/F85-100</f>
        <v>0</v>
      </c>
      <c r="I85" s="6">
        <f>FLOOR(G85,0.00001)*D85</f>
        <v>291902.00000000006</v>
      </c>
    </row>
    <row r="86" spans="1:9" ht="13.5">
      <c r="A86" s="5"/>
      <c r="B86" s="19"/>
      <c r="C86" s="29" t="s">
        <v>47</v>
      </c>
      <c r="D86" s="27">
        <v>1030000</v>
      </c>
      <c r="E86" s="23"/>
      <c r="F86" s="24"/>
      <c r="G86" s="25"/>
      <c r="H86" s="22"/>
      <c r="I86" s="6"/>
    </row>
    <row r="87" spans="1:9" ht="13.5">
      <c r="A87" s="5"/>
      <c r="B87" s="19"/>
      <c r="C87" s="29"/>
      <c r="D87" s="27"/>
      <c r="E87" s="23"/>
      <c r="F87" s="24"/>
      <c r="G87" s="25"/>
      <c r="H87" s="22"/>
      <c r="I87" s="6"/>
    </row>
    <row r="88" spans="1:9" ht="13.5">
      <c r="A88" s="10"/>
      <c r="B88" s="13" t="s">
        <v>14</v>
      </c>
      <c r="C88" s="28">
        <f>SUM(C42:C87)</f>
        <v>54797660</v>
      </c>
      <c r="D88" s="31">
        <f>SUM(D42,D47,D51,D54,D59,D64,D69,D74,D77,D82,D85)</f>
        <v>21790500</v>
      </c>
      <c r="E88" s="20">
        <f>(D88*100)/C88</f>
        <v>39.76538414231557</v>
      </c>
      <c r="F88" s="16"/>
      <c r="G88" s="16"/>
      <c r="H88" s="11"/>
      <c r="I88" s="21">
        <f>SUM(I42:I87)</f>
        <v>6181371.300000001</v>
      </c>
    </row>
    <row r="89" ht="12.75">
      <c r="C89" s="12"/>
    </row>
    <row r="90" spans="1:9" ht="13.5">
      <c r="A90" s="33" t="s">
        <v>20</v>
      </c>
      <c r="B90" s="34"/>
      <c r="C90" s="34"/>
      <c r="D90" s="34"/>
      <c r="E90" s="34"/>
      <c r="F90" s="34"/>
      <c r="G90" s="34"/>
      <c r="H90" s="34"/>
      <c r="I90" s="35"/>
    </row>
    <row r="91" spans="1:9" ht="13.5">
      <c r="A91" s="8"/>
      <c r="B91" s="8"/>
      <c r="C91" s="8"/>
      <c r="D91" s="8"/>
      <c r="E91" s="8"/>
      <c r="F91" s="8"/>
      <c r="G91" s="8"/>
      <c r="H91" s="8"/>
      <c r="I91" s="9"/>
    </row>
    <row r="92" spans="1:9" ht="13.5">
      <c r="A92" s="5">
        <v>17</v>
      </c>
      <c r="B92" s="19" t="s">
        <v>29</v>
      </c>
      <c r="C92" s="27">
        <v>955000</v>
      </c>
      <c r="D92" s="30">
        <f>SUM(D93:D93)</f>
        <v>955000</v>
      </c>
      <c r="E92" s="26">
        <f>(D92*100)/C92</f>
        <v>100</v>
      </c>
      <c r="F92" s="24">
        <v>0.4</v>
      </c>
      <c r="G92" s="24">
        <v>0.4</v>
      </c>
      <c r="H92" s="22">
        <f>(G92*100)/F92-100</f>
        <v>0</v>
      </c>
      <c r="I92" s="6">
        <f>FLOOR(G92,0.00001)*D92</f>
        <v>382000</v>
      </c>
    </row>
    <row r="93" spans="1:9" ht="13.5">
      <c r="A93" s="5"/>
      <c r="B93" s="19"/>
      <c r="C93" s="29" t="s">
        <v>50</v>
      </c>
      <c r="D93" s="27">
        <v>955000</v>
      </c>
      <c r="E93" s="26"/>
      <c r="F93" s="24"/>
      <c r="G93" s="22"/>
      <c r="H93" s="22"/>
      <c r="I93" s="6"/>
    </row>
    <row r="94" spans="1:9" ht="13.5">
      <c r="A94" s="5"/>
      <c r="B94" s="19"/>
      <c r="C94" s="29"/>
      <c r="D94" s="27"/>
      <c r="E94" s="23"/>
      <c r="F94" s="24"/>
      <c r="G94" s="25"/>
      <c r="H94" s="22"/>
      <c r="I94" s="6"/>
    </row>
    <row r="95" spans="1:9" ht="13.5">
      <c r="A95" s="5">
        <v>18</v>
      </c>
      <c r="B95" s="19" t="s">
        <v>30</v>
      </c>
      <c r="C95" s="27">
        <v>1890000</v>
      </c>
      <c r="D95" s="30">
        <f>SUM(D96:D96)</f>
        <v>0</v>
      </c>
      <c r="E95" s="26">
        <f>(D95*100)/C95</f>
        <v>0</v>
      </c>
      <c r="F95" s="24">
        <v>0.4</v>
      </c>
      <c r="G95" s="24"/>
      <c r="H95" s="22">
        <f>(G95*100)/F95-100</f>
        <v>-100</v>
      </c>
      <c r="I95" s="6">
        <f>FLOOR(G95,0.00001)*D95</f>
        <v>0</v>
      </c>
    </row>
    <row r="96" spans="1:9" ht="13.5">
      <c r="A96" s="5"/>
      <c r="B96" s="19"/>
      <c r="C96" s="29" t="s">
        <v>31</v>
      </c>
      <c r="D96" s="27"/>
      <c r="E96" s="23"/>
      <c r="F96" s="24"/>
      <c r="G96" s="25"/>
      <c r="H96" s="22"/>
      <c r="I96" s="6"/>
    </row>
    <row r="97" spans="1:9" ht="13.5">
      <c r="A97" s="5"/>
      <c r="B97" s="19"/>
      <c r="C97" s="29"/>
      <c r="D97" s="27"/>
      <c r="E97" s="23"/>
      <c r="F97" s="24"/>
      <c r="G97" s="25"/>
      <c r="H97" s="22"/>
      <c r="I97" s="6"/>
    </row>
    <row r="98" spans="1:9" ht="13.5">
      <c r="A98" s="10"/>
      <c r="B98" s="13" t="s">
        <v>14</v>
      </c>
      <c r="C98" s="28">
        <f>SUM(C92:C97)</f>
        <v>2845000</v>
      </c>
      <c r="D98" s="31">
        <f>SUM(D92,D95)</f>
        <v>955000</v>
      </c>
      <c r="E98" s="20">
        <f>(D98*100)/C98</f>
        <v>33.567662565905096</v>
      </c>
      <c r="F98" s="16"/>
      <c r="G98" s="16"/>
      <c r="H98" s="11"/>
      <c r="I98" s="21">
        <f>SUM(I92:I97)</f>
        <v>382000</v>
      </c>
    </row>
    <row r="99" spans="1:9" ht="13.5">
      <c r="A99" s="5"/>
      <c r="B99" s="19"/>
      <c r="C99" s="29"/>
      <c r="D99" s="27"/>
      <c r="E99" s="23"/>
      <c r="F99" s="24"/>
      <c r="G99" s="25"/>
      <c r="H99" s="22"/>
      <c r="I99" s="6"/>
    </row>
    <row r="100" spans="1:9" ht="13.5">
      <c r="A100" s="14"/>
      <c r="B100" s="13" t="s">
        <v>12</v>
      </c>
      <c r="C100" s="28">
        <f>SUM(C14,C21,C38,C88,C98)</f>
        <v>88762691</v>
      </c>
      <c r="D100" s="28">
        <f>SUM(D14,D21,D38,D88,D98)</f>
        <v>26824500</v>
      </c>
      <c r="E100" s="20">
        <f>(D100*100)/C100</f>
        <v>30.220467290699872</v>
      </c>
      <c r="F100" s="15"/>
      <c r="G100" s="15"/>
      <c r="H100" s="15"/>
      <c r="I100" s="32">
        <f>SUM(I14,I21,I38,I88,I98)</f>
        <v>8084727.500000001</v>
      </c>
    </row>
  </sheetData>
  <sheetProtection/>
  <mergeCells count="6">
    <mergeCell ref="A23:I23"/>
    <mergeCell ref="A90:I90"/>
    <mergeCell ref="A2:I2"/>
    <mergeCell ref="A8:I8"/>
    <mergeCell ref="A16:I16"/>
    <mergeCell ref="A40:I4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2011-02-23T19:57:12Z</cp:lastPrinted>
  <dcterms:created xsi:type="dcterms:W3CDTF">2005-05-09T20:19:33Z</dcterms:created>
  <dcterms:modified xsi:type="dcterms:W3CDTF">2011-02-23T19:57:39Z</dcterms:modified>
  <cp:category/>
  <cp:version/>
  <cp:contentType/>
  <cp:contentStatus/>
</cp:coreProperties>
</file>