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6 MILHO VENDA 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<sst xmlns="http://schemas.openxmlformats.org/spreadsheetml/2006/main" count="78" uniqueCount="50">
  <si>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</si>
  <si>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</si>
  <si>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</si>
  <si>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</si>
  <si>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</si>
  <si>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</si>
  <si>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</si>
  <si>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</si>
  <si>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</si>
  <si>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</si>
  <si>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</si>
  <si>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</si>
  <si>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</si>
  <si>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</si>
  <si>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</si>
  <si>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</si>
  <si>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</si>
  <si>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</si>
  <si>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</si>
  <si>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</si>
  <si>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PR</t>
  </si>
  <si>
    <t>RETIRADO</t>
  </si>
  <si>
    <t>BBM UB</t>
  </si>
  <si>
    <t>BMCS</t>
  </si>
  <si>
    <t>GO</t>
  </si>
  <si>
    <t>Pedra Preta</t>
  </si>
  <si>
    <t>Vera</t>
  </si>
  <si>
    <t>Rio Bonito do Iguaçu</t>
  </si>
  <si>
    <t>Santa Terezinha de Itaipu</t>
  </si>
  <si>
    <t>BNM</t>
  </si>
  <si>
    <t>BBSB</t>
  </si>
  <si>
    <t>BCMMT</t>
  </si>
  <si>
    <t>BCSP</t>
  </si>
  <si>
    <t>BCMR</t>
  </si>
  <si>
    <t xml:space="preserve">        AVISO DE VENDA DE MILHO EM GRÃOS – Nº 046/11 - 23/02/2011</t>
  </si>
  <si>
    <t>Edealina</t>
  </si>
  <si>
    <t>MG</t>
  </si>
  <si>
    <t>Capinopólis</t>
  </si>
  <si>
    <t>Conceição das Alagoas</t>
  </si>
  <si>
    <t>Frutal</t>
  </si>
  <si>
    <t>Ituiutaba</t>
  </si>
  <si>
    <t>Uberaba</t>
  </si>
  <si>
    <t>Uberlândia</t>
  </si>
  <si>
    <t>Ipiranga do Norte</t>
  </si>
  <si>
    <t>Santa Rita do Trivelato</t>
  </si>
  <si>
    <t>Sorriso</t>
  </si>
  <si>
    <t>Roncador</t>
  </si>
  <si>
    <t>Três Barras do Parana</t>
  </si>
  <si>
    <t>TO</t>
  </si>
  <si>
    <t>Dianópolis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</si>
</sst>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87">
      <selection activeCell="G87" sqref="G8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34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24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35</v>
      </c>
      <c r="C10" s="27">
        <v>3478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6"/>
      <c r="H11" s="22"/>
      <c r="I11" s="6"/>
    </row>
    <row r="12" spans="1:9" ht="13.5">
      <c r="A12" s="5"/>
      <c r="B12" s="19"/>
      <c r="C12" s="29"/>
      <c r="D12" s="30"/>
      <c r="E12" s="26"/>
      <c r="F12" s="24"/>
      <c r="G12" s="6"/>
      <c r="H12" s="22"/>
      <c r="I12" s="6"/>
    </row>
    <row r="13" spans="1:9" ht="13.5">
      <c r="A13" s="10"/>
      <c r="B13" s="13" t="s">
        <v>14</v>
      </c>
      <c r="C13" s="28">
        <f>SUM(C10:C12)</f>
        <v>3478</v>
      </c>
      <c r="D13" s="31">
        <f>SUM(D10,)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33" t="s">
        <v>36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37</v>
      </c>
      <c r="C17" s="27">
        <v>7196260</v>
      </c>
      <c r="D17" s="30">
        <f>SUM(D18:D18)</f>
        <v>0</v>
      </c>
      <c r="E17" s="26">
        <f>(D17*100)/C17</f>
        <v>0</v>
      </c>
      <c r="F17" s="24">
        <v>0.45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21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37</v>
      </c>
      <c r="C20" s="27">
        <v>5091127</v>
      </c>
      <c r="D20" s="30">
        <f>SUM(D21:D21)</f>
        <v>0</v>
      </c>
      <c r="E20" s="26">
        <f>(D20*100)/C20</f>
        <v>0</v>
      </c>
      <c r="F20" s="24">
        <v>0.45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30"/>
      <c r="E21" s="26"/>
      <c r="F21" s="24"/>
      <c r="G21" s="24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38</v>
      </c>
      <c r="C23" s="27">
        <v>75761</v>
      </c>
      <c r="D23" s="30">
        <f>SUM(D24:D24)</f>
        <v>0</v>
      </c>
      <c r="E23" s="26">
        <f>(D23*100)/C23</f>
        <v>0</v>
      </c>
      <c r="F23" s="24">
        <v>0.45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21</v>
      </c>
      <c r="D24" s="27"/>
      <c r="E24" s="26"/>
      <c r="F24" s="24"/>
      <c r="G24" s="24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39</v>
      </c>
      <c r="C26" s="27">
        <v>295687</v>
      </c>
      <c r="D26" s="30">
        <f>SUM(D27:D27)</f>
        <v>0</v>
      </c>
      <c r="E26" s="26">
        <f>(D26*100)/C26</f>
        <v>0</v>
      </c>
      <c r="F26" s="24">
        <v>0.45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21</v>
      </c>
      <c r="D27" s="27"/>
      <c r="E27" s="26"/>
      <c r="F27" s="24"/>
      <c r="G27" s="24"/>
      <c r="H27" s="22"/>
      <c r="I27" s="6"/>
    </row>
    <row r="28" spans="1:9" ht="13.5">
      <c r="A28" s="5"/>
      <c r="B28" s="19"/>
      <c r="C28" s="27"/>
      <c r="D28" s="27"/>
      <c r="E28" s="26"/>
      <c r="F28" s="24"/>
      <c r="G28" s="24"/>
      <c r="H28" s="22"/>
      <c r="I28" s="6"/>
    </row>
    <row r="29" spans="1:9" ht="13.5">
      <c r="A29" s="5">
        <v>6</v>
      </c>
      <c r="B29" s="19" t="s">
        <v>39</v>
      </c>
      <c r="C29" s="27">
        <v>6960820</v>
      </c>
      <c r="D29" s="30">
        <f>SUM(D30:D30)</f>
        <v>0</v>
      </c>
      <c r="E29" s="26">
        <f>(D29*100)/C29</f>
        <v>0</v>
      </c>
      <c r="F29" s="24">
        <v>0.45</v>
      </c>
      <c r="G29" s="22">
        <v>0</v>
      </c>
      <c r="H29" s="22">
        <v>0</v>
      </c>
      <c r="I29" s="6">
        <f>FLOOR(G29,0.00001)*D29</f>
        <v>0</v>
      </c>
    </row>
    <row r="30" spans="1:9" ht="13.5">
      <c r="A30" s="5"/>
      <c r="B30" s="19"/>
      <c r="C30" s="29" t="s">
        <v>21</v>
      </c>
      <c r="D30" s="27"/>
      <c r="E30" s="26"/>
      <c r="F30" s="24"/>
      <c r="G30" s="24"/>
      <c r="H30" s="22"/>
      <c r="I30" s="6"/>
    </row>
    <row r="31" spans="1:9" ht="13.5">
      <c r="A31" s="5"/>
      <c r="B31" s="19"/>
      <c r="C31" s="27"/>
      <c r="D31" s="27"/>
      <c r="E31" s="26"/>
      <c r="F31" s="24"/>
      <c r="G31" s="24"/>
      <c r="H31" s="22"/>
      <c r="I31" s="6"/>
    </row>
    <row r="32" spans="1:9" ht="13.5">
      <c r="A32" s="5">
        <v>7</v>
      </c>
      <c r="B32" s="19" t="s">
        <v>40</v>
      </c>
      <c r="C32" s="27">
        <v>3426590</v>
      </c>
      <c r="D32" s="30">
        <f>SUM(D33:D33)</f>
        <v>0</v>
      </c>
      <c r="E32" s="26">
        <f>(D32*100)/C32</f>
        <v>0</v>
      </c>
      <c r="F32" s="24">
        <v>0.45</v>
      </c>
      <c r="G32" s="22">
        <v>0</v>
      </c>
      <c r="H32" s="22">
        <v>0</v>
      </c>
      <c r="I32" s="6">
        <f>FLOOR(G32,0.00001)*D32</f>
        <v>0</v>
      </c>
    </row>
    <row r="33" spans="1:9" ht="13.5">
      <c r="A33" s="5"/>
      <c r="B33" s="19"/>
      <c r="C33" s="29" t="s">
        <v>21</v>
      </c>
      <c r="D33" s="27"/>
      <c r="E33" s="26"/>
      <c r="F33" s="24"/>
      <c r="G33" s="24"/>
      <c r="H33" s="22"/>
      <c r="I33" s="6"/>
    </row>
    <row r="34" spans="1:9" ht="13.5">
      <c r="A34" s="5"/>
      <c r="B34" s="19"/>
      <c r="C34" s="27"/>
      <c r="D34" s="27"/>
      <c r="E34" s="26"/>
      <c r="F34" s="24"/>
      <c r="G34" s="24"/>
      <c r="H34" s="22"/>
      <c r="I34" s="6"/>
    </row>
    <row r="35" spans="1:9" ht="13.5">
      <c r="A35" s="5">
        <v>8</v>
      </c>
      <c r="B35" s="19" t="s">
        <v>41</v>
      </c>
      <c r="C35" s="27">
        <v>31900</v>
      </c>
      <c r="D35" s="30">
        <f>SUM(D36:D36)</f>
        <v>0</v>
      </c>
      <c r="E35" s="26">
        <f>(D35*100)/C35</f>
        <v>0</v>
      </c>
      <c r="F35" s="24">
        <v>0.45</v>
      </c>
      <c r="G35" s="22">
        <v>0</v>
      </c>
      <c r="H35" s="22">
        <v>0</v>
      </c>
      <c r="I35" s="6">
        <f>FLOOR(G35,0.00001)*D35</f>
        <v>0</v>
      </c>
    </row>
    <row r="36" spans="1:9" ht="13.5">
      <c r="A36" s="5"/>
      <c r="B36" s="19"/>
      <c r="C36" s="29" t="s">
        <v>21</v>
      </c>
      <c r="D36" s="27"/>
      <c r="E36" s="26"/>
      <c r="F36" s="24"/>
      <c r="G36" s="24"/>
      <c r="H36" s="22"/>
      <c r="I36" s="6"/>
    </row>
    <row r="37" spans="1:9" ht="13.5">
      <c r="A37" s="5"/>
      <c r="B37" s="19"/>
      <c r="C37" s="27"/>
      <c r="D37" s="27"/>
      <c r="E37" s="26"/>
      <c r="F37" s="24"/>
      <c r="G37" s="24"/>
      <c r="H37" s="22"/>
      <c r="I37" s="6"/>
    </row>
    <row r="38" spans="1:9" ht="13.5">
      <c r="A38" s="5">
        <v>9</v>
      </c>
      <c r="B38" s="19" t="s">
        <v>42</v>
      </c>
      <c r="C38" s="27">
        <v>2497</v>
      </c>
      <c r="D38" s="30">
        <f>SUM(D39:D39)</f>
        <v>0</v>
      </c>
      <c r="E38" s="26">
        <f>(D38*100)/C38</f>
        <v>0</v>
      </c>
      <c r="F38" s="24">
        <v>0.45</v>
      </c>
      <c r="G38" s="22">
        <v>0</v>
      </c>
      <c r="H38" s="22">
        <v>0</v>
      </c>
      <c r="I38" s="6">
        <f>FLOOR(G38,0.00001)*D38</f>
        <v>0</v>
      </c>
    </row>
    <row r="39" spans="1:9" ht="13.5">
      <c r="A39" s="5"/>
      <c r="B39" s="19"/>
      <c r="C39" s="29" t="s">
        <v>21</v>
      </c>
      <c r="D39" s="27"/>
      <c r="E39" s="26"/>
      <c r="F39" s="24"/>
      <c r="G39" s="24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10"/>
      <c r="B41" s="13" t="s">
        <v>14</v>
      </c>
      <c r="C41" s="28">
        <f>SUM(C17,C20,C23,C26,C29,C32,C35,C38)</f>
        <v>23080642</v>
      </c>
      <c r="D41" s="31">
        <f>SUM(D17,D20,D23,D26,D29,D32,D35,D38)</f>
        <v>0</v>
      </c>
      <c r="E41" s="20">
        <f>(D41*100)/C41</f>
        <v>0</v>
      </c>
      <c r="F41" s="16"/>
      <c r="G41" s="16"/>
      <c r="H41" s="11"/>
      <c r="I41" s="21">
        <f>SUM(I17:I40)</f>
        <v>0</v>
      </c>
    </row>
    <row r="42" ht="12.75">
      <c r="C42" s="12"/>
    </row>
    <row r="43" spans="1:9" ht="13.5">
      <c r="A43" s="33" t="s">
        <v>19</v>
      </c>
      <c r="B43" s="34"/>
      <c r="C43" s="34"/>
      <c r="D43" s="34"/>
      <c r="E43" s="34"/>
      <c r="F43" s="34"/>
      <c r="G43" s="34"/>
      <c r="H43" s="34"/>
      <c r="I43" s="35"/>
    </row>
    <row r="44" spans="1:9" ht="13.5">
      <c r="A44" s="8"/>
      <c r="B44" s="8"/>
      <c r="C44" s="8"/>
      <c r="D44" s="8"/>
      <c r="E44" s="8"/>
      <c r="F44" s="8"/>
      <c r="G44" s="8"/>
      <c r="H44" s="8"/>
      <c r="I44" s="9"/>
    </row>
    <row r="45" spans="1:9" ht="13.5">
      <c r="A45" s="5">
        <v>10</v>
      </c>
      <c r="B45" s="19" t="s">
        <v>43</v>
      </c>
      <c r="C45" s="27">
        <v>2000</v>
      </c>
      <c r="D45" s="30">
        <f>SUM(D46:D47)</f>
        <v>2000</v>
      </c>
      <c r="E45" s="26">
        <f>(D45*100)/C45</f>
        <v>100</v>
      </c>
      <c r="F45" s="24">
        <v>0.2834</v>
      </c>
      <c r="G45" s="24">
        <v>0.2834</v>
      </c>
      <c r="H45" s="22">
        <f>(G45*100)/F45-100</f>
        <v>0</v>
      </c>
      <c r="I45" s="6">
        <f>FLOOR(G45,0.00001)*D45</f>
        <v>566.8000000000001</v>
      </c>
    </row>
    <row r="46" spans="1:9" ht="13.5">
      <c r="A46" s="5"/>
      <c r="B46" s="19"/>
      <c r="C46" s="29" t="s">
        <v>23</v>
      </c>
      <c r="D46" s="27">
        <v>2000</v>
      </c>
      <c r="E46" s="23"/>
      <c r="F46" s="24"/>
      <c r="G46" s="25"/>
      <c r="H46" s="22"/>
      <c r="I46" s="6"/>
    </row>
    <row r="47" spans="1:9" ht="13.5">
      <c r="A47" s="5"/>
      <c r="B47" s="19"/>
      <c r="C47" s="29"/>
      <c r="D47" s="27"/>
      <c r="E47" s="23"/>
      <c r="F47" s="24"/>
      <c r="G47" s="25"/>
      <c r="H47" s="22"/>
      <c r="I47" s="6"/>
    </row>
    <row r="48" spans="1:9" ht="13.5">
      <c r="A48" s="5">
        <v>11</v>
      </c>
      <c r="B48" s="19" t="s">
        <v>25</v>
      </c>
      <c r="C48" s="27">
        <v>14516500</v>
      </c>
      <c r="D48" s="30">
        <f>SUM(D49:D53)</f>
        <v>8582500</v>
      </c>
      <c r="E48" s="26">
        <f>(D48*100)/C48</f>
        <v>59.12237798367375</v>
      </c>
      <c r="F48" s="24">
        <v>0.3167</v>
      </c>
      <c r="G48" s="24">
        <v>0.3167</v>
      </c>
      <c r="H48" s="22">
        <f>(G48*100)/F48-100</f>
        <v>0</v>
      </c>
      <c r="I48" s="6">
        <f>FLOOR(G48,0.00001)*D48</f>
        <v>2718077.7500000005</v>
      </c>
    </row>
    <row r="49" spans="1:9" ht="13.5">
      <c r="A49" s="5"/>
      <c r="B49" s="19"/>
      <c r="C49" s="29" t="s">
        <v>32</v>
      </c>
      <c r="D49" s="30">
        <v>3444000</v>
      </c>
      <c r="E49" s="26"/>
      <c r="F49" s="24"/>
      <c r="G49" s="24"/>
      <c r="H49" s="22"/>
      <c r="I49" s="6"/>
    </row>
    <row r="50" spans="1:9" ht="13.5">
      <c r="A50" s="5"/>
      <c r="B50" s="19"/>
      <c r="C50" s="29" t="s">
        <v>33</v>
      </c>
      <c r="D50" s="30">
        <v>1680000</v>
      </c>
      <c r="E50" s="26"/>
      <c r="F50" s="24"/>
      <c r="G50" s="24"/>
      <c r="H50" s="22"/>
      <c r="I50" s="6"/>
    </row>
    <row r="51" spans="1:9" ht="13.5">
      <c r="A51" s="5"/>
      <c r="B51" s="19"/>
      <c r="C51" s="29" t="s">
        <v>31</v>
      </c>
      <c r="D51" s="30">
        <v>1358500</v>
      </c>
      <c r="E51" s="26"/>
      <c r="F51" s="24"/>
      <c r="G51" s="24"/>
      <c r="H51" s="22"/>
      <c r="I51" s="6"/>
    </row>
    <row r="52" spans="1:9" ht="13.5">
      <c r="A52" s="5"/>
      <c r="B52" s="19"/>
      <c r="C52" s="29" t="s">
        <v>29</v>
      </c>
      <c r="D52" s="30">
        <v>1500000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30</v>
      </c>
      <c r="D53" s="30">
        <v>600000</v>
      </c>
      <c r="E53" s="26"/>
      <c r="F53" s="24"/>
      <c r="G53" s="24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12</v>
      </c>
      <c r="B55" s="19" t="s">
        <v>44</v>
      </c>
      <c r="C55" s="27">
        <v>8653002</v>
      </c>
      <c r="D55" s="30">
        <f>SUM(D56:D57)</f>
        <v>0</v>
      </c>
      <c r="E55" s="26">
        <f>(D55*100)/C55</f>
        <v>0</v>
      </c>
      <c r="F55" s="24">
        <v>0.2834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21</v>
      </c>
      <c r="D56" s="30"/>
      <c r="E56" s="26"/>
      <c r="F56" s="24"/>
      <c r="G56" s="24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13</v>
      </c>
      <c r="B58" s="19" t="s">
        <v>45</v>
      </c>
      <c r="C58" s="27">
        <v>4583000</v>
      </c>
      <c r="D58" s="30">
        <f>SUM(D59:D61)</f>
        <v>1890000</v>
      </c>
      <c r="E58" s="26">
        <f>(D58*100)/C58</f>
        <v>41.23936286275365</v>
      </c>
      <c r="F58" s="24">
        <v>0.2834</v>
      </c>
      <c r="G58" s="24">
        <v>0.2834</v>
      </c>
      <c r="H58" s="22">
        <f>(G58*100)/F58-100</f>
        <v>0</v>
      </c>
      <c r="I58" s="6">
        <f>FLOOR(G58,0.00001)*D58</f>
        <v>535626.0000000001</v>
      </c>
    </row>
    <row r="59" spans="1:9" ht="13.5">
      <c r="A59" s="5"/>
      <c r="B59" s="19"/>
      <c r="C59" s="29" t="s">
        <v>23</v>
      </c>
      <c r="D59" s="27">
        <v>1200000</v>
      </c>
      <c r="E59" s="23"/>
      <c r="F59" s="24"/>
      <c r="G59" s="25"/>
      <c r="H59" s="22"/>
      <c r="I59" s="6"/>
    </row>
    <row r="60" spans="1:9" ht="13.5">
      <c r="A60" s="5"/>
      <c r="B60" s="19"/>
      <c r="C60" s="29" t="s">
        <v>33</v>
      </c>
      <c r="D60" s="27">
        <v>600000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31</v>
      </c>
      <c r="D61" s="27">
        <v>90000</v>
      </c>
      <c r="E61" s="23"/>
      <c r="F61" s="24"/>
      <c r="G61" s="25"/>
      <c r="H61" s="22"/>
      <c r="I61" s="6"/>
    </row>
    <row r="62" spans="1:9" ht="13.5">
      <c r="A62" s="5"/>
      <c r="B62" s="19"/>
      <c r="C62" s="29"/>
      <c r="D62" s="27"/>
      <c r="E62" s="23"/>
      <c r="F62" s="24"/>
      <c r="G62" s="25"/>
      <c r="H62" s="22"/>
      <c r="I62" s="6"/>
    </row>
    <row r="63" spans="1:9" ht="13.5">
      <c r="A63" s="5">
        <v>14</v>
      </c>
      <c r="B63" s="19" t="s">
        <v>26</v>
      </c>
      <c r="C63" s="27">
        <v>6064089</v>
      </c>
      <c r="D63" s="30">
        <f>SUM(D64:D65)</f>
        <v>0</v>
      </c>
      <c r="E63" s="26">
        <f>(D63*100)/C63</f>
        <v>0</v>
      </c>
      <c r="F63" s="24">
        <v>0.2834</v>
      </c>
      <c r="G63" s="22">
        <v>0</v>
      </c>
      <c r="H63" s="22">
        <v>0</v>
      </c>
      <c r="I63" s="6">
        <f>FLOOR(G63,0.00001)*D63</f>
        <v>0</v>
      </c>
    </row>
    <row r="64" spans="1:9" ht="13.5">
      <c r="A64" s="5"/>
      <c r="B64" s="19"/>
      <c r="C64" s="29" t="s">
        <v>21</v>
      </c>
      <c r="D64" s="27"/>
      <c r="E64" s="23"/>
      <c r="F64" s="24"/>
      <c r="G64" s="25"/>
      <c r="H64" s="22"/>
      <c r="I64" s="6"/>
    </row>
    <row r="65" spans="1:9" ht="13.5">
      <c r="A65" s="5"/>
      <c r="B65" s="19"/>
      <c r="C65" s="29"/>
      <c r="D65" s="27"/>
      <c r="E65" s="23"/>
      <c r="F65" s="24"/>
      <c r="G65" s="25"/>
      <c r="H65" s="22"/>
      <c r="I65" s="6"/>
    </row>
    <row r="66" spans="1:9" ht="13.5">
      <c r="A66" s="10"/>
      <c r="B66" s="13" t="s">
        <v>14</v>
      </c>
      <c r="C66" s="28">
        <f>SUM(C45,C48,C55,C58,C63)</f>
        <v>33818591</v>
      </c>
      <c r="D66" s="31">
        <f>SUM(D45,D48,D55,D58,D63)</f>
        <v>10474500</v>
      </c>
      <c r="E66" s="20">
        <f>(D66*100)/C66</f>
        <v>30.97260911904934</v>
      </c>
      <c r="F66" s="16"/>
      <c r="G66" s="16"/>
      <c r="H66" s="11"/>
      <c r="I66" s="21">
        <f>SUM(I45:I65)</f>
        <v>3254270.5500000003</v>
      </c>
    </row>
    <row r="67" ht="12.75">
      <c r="C67" s="12"/>
    </row>
    <row r="68" spans="1:9" ht="13.5">
      <c r="A68" s="33" t="s">
        <v>20</v>
      </c>
      <c r="B68" s="34"/>
      <c r="C68" s="34"/>
      <c r="D68" s="34"/>
      <c r="E68" s="34"/>
      <c r="F68" s="34"/>
      <c r="G68" s="34"/>
      <c r="H68" s="34"/>
      <c r="I68" s="35"/>
    </row>
    <row r="69" spans="1:9" ht="13.5">
      <c r="A69" s="8"/>
      <c r="B69" s="8"/>
      <c r="C69" s="8"/>
      <c r="D69" s="8"/>
      <c r="E69" s="8"/>
      <c r="F69" s="8"/>
      <c r="G69" s="8"/>
      <c r="H69" s="8"/>
      <c r="I69" s="9"/>
    </row>
    <row r="70" spans="1:9" ht="13.5">
      <c r="A70" s="5">
        <v>15</v>
      </c>
      <c r="B70" s="19" t="s">
        <v>27</v>
      </c>
      <c r="C70" s="27">
        <v>517000</v>
      </c>
      <c r="D70" s="30">
        <f>SUM(D71:D71)</f>
        <v>0</v>
      </c>
      <c r="E70" s="26">
        <f>(D70*100)/C70</f>
        <v>0</v>
      </c>
      <c r="F70" s="24">
        <v>0.4</v>
      </c>
      <c r="G70" s="22">
        <v>0</v>
      </c>
      <c r="H70" s="22">
        <v>0</v>
      </c>
      <c r="I70" s="6">
        <f>FLOOR(G70,0.00001)*D70</f>
        <v>0</v>
      </c>
    </row>
    <row r="71" spans="1:9" ht="13.5">
      <c r="A71" s="5"/>
      <c r="B71" s="19"/>
      <c r="C71" s="29" t="s">
        <v>21</v>
      </c>
      <c r="D71" s="30"/>
      <c r="E71" s="26"/>
      <c r="F71" s="24"/>
      <c r="G71" s="22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16</v>
      </c>
      <c r="B73" s="19" t="s">
        <v>46</v>
      </c>
      <c r="C73" s="27">
        <v>17444</v>
      </c>
      <c r="D73" s="30">
        <f>SUM(D74:D74)</f>
        <v>0</v>
      </c>
      <c r="E73" s="26">
        <f>(D73*100)/C73</f>
        <v>0</v>
      </c>
      <c r="F73" s="24">
        <v>0.4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21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17</v>
      </c>
      <c r="B76" s="19" t="s">
        <v>28</v>
      </c>
      <c r="C76" s="27">
        <v>4600864</v>
      </c>
      <c r="D76" s="30">
        <f>SUM(D77:D77)</f>
        <v>2000000</v>
      </c>
      <c r="E76" s="26">
        <f>(D76*100)/C76</f>
        <v>43.47009605152424</v>
      </c>
      <c r="F76" s="24">
        <v>0.4</v>
      </c>
      <c r="G76" s="24">
        <v>0.4</v>
      </c>
      <c r="H76" s="22">
        <f>(G76*100)/F76-100</f>
        <v>0</v>
      </c>
      <c r="I76" s="6">
        <f>FLOOR(G76,0.00001)*D76</f>
        <v>800000</v>
      </c>
    </row>
    <row r="77" spans="1:9" ht="13.5">
      <c r="A77" s="5"/>
      <c r="B77" s="19"/>
      <c r="C77" s="29" t="s">
        <v>22</v>
      </c>
      <c r="D77" s="30">
        <v>2000000</v>
      </c>
      <c r="E77" s="26"/>
      <c r="F77" s="24"/>
      <c r="G77" s="22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18</v>
      </c>
      <c r="B79" s="19" t="s">
        <v>47</v>
      </c>
      <c r="C79" s="27">
        <v>90720</v>
      </c>
      <c r="D79" s="30">
        <f>SUM(D80:D80)</f>
        <v>0</v>
      </c>
      <c r="E79" s="26">
        <f>(D79*100)/C79</f>
        <v>0</v>
      </c>
      <c r="F79" s="24">
        <v>0.4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21</v>
      </c>
      <c r="D80" s="27"/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10"/>
      <c r="B82" s="13" t="s">
        <v>14</v>
      </c>
      <c r="C82" s="28">
        <f>SUM(C70,C73,C76,C79,)</f>
        <v>5226028</v>
      </c>
      <c r="D82" s="31">
        <f>SUM(D70,D73,D76,D79,)</f>
        <v>2000000</v>
      </c>
      <c r="E82" s="20">
        <f>(D82*100)/C82</f>
        <v>38.26998248000202</v>
      </c>
      <c r="F82" s="16"/>
      <c r="G82" s="16"/>
      <c r="H82" s="11"/>
      <c r="I82" s="21">
        <f>SUM(I70:I81)</f>
        <v>800000</v>
      </c>
    </row>
    <row r="83" spans="1:9" ht="13.5">
      <c r="A83" s="5"/>
      <c r="B83" s="19"/>
      <c r="C83" s="29"/>
      <c r="D83" s="27"/>
      <c r="E83" s="23"/>
      <c r="F83" s="24"/>
      <c r="G83" s="25"/>
      <c r="H83" s="22"/>
      <c r="I83" s="6"/>
    </row>
    <row r="84" spans="1:9" ht="13.5">
      <c r="A84" s="33" t="s">
        <v>48</v>
      </c>
      <c r="B84" s="34"/>
      <c r="C84" s="34"/>
      <c r="D84" s="34"/>
      <c r="E84" s="34"/>
      <c r="F84" s="34"/>
      <c r="G84" s="34"/>
      <c r="H84" s="34"/>
      <c r="I84" s="35"/>
    </row>
    <row r="85" spans="1:9" ht="13.5">
      <c r="A85" s="5"/>
      <c r="B85" s="19"/>
      <c r="C85" s="29"/>
      <c r="D85" s="27"/>
      <c r="E85" s="23"/>
      <c r="F85" s="24"/>
      <c r="G85" s="25"/>
      <c r="H85" s="22"/>
      <c r="I85" s="6"/>
    </row>
    <row r="86" spans="1:9" ht="13.5">
      <c r="A86" s="5">
        <v>19</v>
      </c>
      <c r="B86" s="19" t="s">
        <v>49</v>
      </c>
      <c r="C86" s="27">
        <v>4311000</v>
      </c>
      <c r="D86" s="30">
        <f>SUM(D87:D87)</f>
        <v>2397000</v>
      </c>
      <c r="E86" s="26">
        <f>(D86*100)/C86</f>
        <v>55.601948503827415</v>
      </c>
      <c r="F86" s="24">
        <v>0.45</v>
      </c>
      <c r="G86" s="24">
        <v>0.45</v>
      </c>
      <c r="H86" s="22">
        <f>(G86*100)/F86-100</f>
        <v>0</v>
      </c>
      <c r="I86" s="6">
        <f>FLOOR(G86,0.00001)*D86</f>
        <v>1078650</v>
      </c>
    </row>
    <row r="87" spans="1:9" ht="13.5">
      <c r="A87" s="5"/>
      <c r="B87" s="19"/>
      <c r="C87" s="29" t="s">
        <v>30</v>
      </c>
      <c r="D87" s="27">
        <v>2397000</v>
      </c>
      <c r="E87" s="23"/>
      <c r="F87" s="24"/>
      <c r="G87" s="25"/>
      <c r="H87" s="22"/>
      <c r="I87" s="6"/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10"/>
      <c r="B89" s="13" t="s">
        <v>14</v>
      </c>
      <c r="C89" s="28">
        <f>SUM(C86)</f>
        <v>4311000</v>
      </c>
      <c r="D89" s="31">
        <f>SUM(D86)</f>
        <v>2397000</v>
      </c>
      <c r="E89" s="20">
        <f>(D89*100)/C89</f>
        <v>55.601948503827415</v>
      </c>
      <c r="F89" s="16"/>
      <c r="G89" s="16"/>
      <c r="H89" s="11"/>
      <c r="I89" s="21">
        <f>SUM(I86:I88)</f>
        <v>1078650</v>
      </c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14"/>
      <c r="B91" s="13" t="s">
        <v>12</v>
      </c>
      <c r="C91" s="28">
        <f>SUM(C13,C41,C66,C82,C89)</f>
        <v>66439739</v>
      </c>
      <c r="D91" s="28">
        <f>SUM(D13,D41,D66,D82,D89)</f>
        <v>14871500</v>
      </c>
      <c r="E91" s="20">
        <f>(D91*100)/C91</f>
        <v>22.383441331700595</v>
      </c>
      <c r="F91" s="15"/>
      <c r="G91" s="15"/>
      <c r="H91" s="15"/>
      <c r="I91" s="32">
        <f>SUM(I13,I41,I66,I82,I89)</f>
        <v>5132920.550000001</v>
      </c>
    </row>
  </sheetData>
  <sheetProtection/>
  <mergeCells count="6">
    <mergeCell ref="A84:I84"/>
    <mergeCell ref="A68:I68"/>
    <mergeCell ref="A2:I2"/>
    <mergeCell ref="A8:I8"/>
    <mergeCell ref="A15:I15"/>
    <mergeCell ref="A43:I4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2011-02-23T19:55:55Z</cp:lastPrinted>
  <dcterms:created xsi:type="dcterms:W3CDTF">2005-05-09T20:19:33Z</dcterms:created>
  <dcterms:modified xsi:type="dcterms:W3CDTF">2011-02-23T19:55:56Z</dcterms:modified>
  <cp:category/>
  <cp:version/>
  <cp:contentType/>
  <cp:contentStatus/>
</cp:coreProperties>
</file>