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8 MILHO VENDA 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<sst xmlns="http://schemas.openxmlformats.org/spreadsheetml/2006/main" count="93" uniqueCount="53">
  <si>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</si>
  <si>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</si>
  <si>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</si>
  <si>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</si>
  <si>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</si>
  <si>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</si>
  <si>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</si>
  <si>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</si>
  <si>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</si>
  <si>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</si>
  <si>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</si>
  <si>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</si>
  <si>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</si>
  <si>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</si>
  <si>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</si>
  <si>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</si>
  <si>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</si>
  <si>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</si>
  <si>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</si>
  <si>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</si>
  <si>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PR</t>
  </si>
  <si>
    <t>Sinop</t>
  </si>
  <si>
    <t>RETIRADO</t>
  </si>
  <si>
    <t>BBM UB</t>
  </si>
  <si>
    <t>BBM PR</t>
  </si>
  <si>
    <t>BBM SP</t>
  </si>
  <si>
    <t>BMCS</t>
  </si>
  <si>
    <t>BCMM</t>
  </si>
  <si>
    <t>BBM GO</t>
  </si>
  <si>
    <t xml:space="preserve">        AVISO DE VENDA DE MILHO EM GRÃOS – Nº 038/11 - 16/02/2011</t>
  </si>
  <si>
    <t>BA</t>
  </si>
  <si>
    <t>Barreiras</t>
  </si>
  <si>
    <t>GO</t>
  </si>
  <si>
    <t>Jatai</t>
  </si>
  <si>
    <t>Rio Verde</t>
  </si>
  <si>
    <t>Lucas do Rio Verde</t>
  </si>
  <si>
    <t>Pedra Preta</t>
  </si>
  <si>
    <t>Rondonopolis</t>
  </si>
  <si>
    <t>Vera</t>
  </si>
  <si>
    <t>Boa Ventura de São Roque</t>
  </si>
  <si>
    <t>Capanema</t>
  </si>
  <si>
    <t>Honorio Serpa</t>
  </si>
  <si>
    <t>Itaipulandia</t>
  </si>
  <si>
    <t>Rio Bonito do Iguaçu</t>
  </si>
  <si>
    <t>Santa Terezinha de Itaipu</t>
  </si>
  <si>
    <t>São João</t>
  </si>
  <si>
    <t>BHCP</t>
  </si>
  <si>
    <t>BNM</t>
  </si>
  <si>
    <t>BBSB</t>
  </si>
  <si>
    <t>BCMMT</t>
  </si>
  <si>
    <t>BBM RS</t>
  </si>
  <si>
    <t>BCSP</t>
  </si>
  <si>
    <t>BCMR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</si>
</sst>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workbookViewId="0" topLeftCell="A1">
      <selection activeCell="G99" sqref="G9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30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31</v>
      </c>
      <c r="C10" s="27">
        <v>134331</v>
      </c>
      <c r="D10" s="30">
        <f>SUM(D11:D11)</f>
        <v>134331</v>
      </c>
      <c r="E10" s="26">
        <f>(D10*100)/C10</f>
        <v>100</v>
      </c>
      <c r="F10" s="24">
        <v>0.4917</v>
      </c>
      <c r="G10" s="24">
        <v>0.4917</v>
      </c>
      <c r="H10" s="22">
        <v>0</v>
      </c>
      <c r="I10" s="6">
        <f>FLOOR(G10,0.00001)*D10</f>
        <v>66050.5527</v>
      </c>
    </row>
    <row r="11" spans="1:9" ht="13.5">
      <c r="A11" s="5"/>
      <c r="B11" s="19"/>
      <c r="C11" s="29" t="s">
        <v>46</v>
      </c>
      <c r="D11" s="27">
        <v>134331</v>
      </c>
      <c r="E11" s="26"/>
      <c r="F11" s="24"/>
      <c r="G11" s="6"/>
      <c r="H11" s="22"/>
      <c r="I11" s="6"/>
    </row>
    <row r="12" spans="1:9" ht="13.5">
      <c r="A12" s="5"/>
      <c r="B12" s="19"/>
      <c r="C12" s="29"/>
      <c r="D12" s="30"/>
      <c r="E12" s="26"/>
      <c r="F12" s="24"/>
      <c r="G12" s="6"/>
      <c r="H12" s="22"/>
      <c r="I12" s="6"/>
    </row>
    <row r="13" spans="1:9" ht="13.5">
      <c r="A13" s="5">
        <v>2</v>
      </c>
      <c r="B13" s="19" t="s">
        <v>31</v>
      </c>
      <c r="C13" s="27">
        <v>3990450</v>
      </c>
      <c r="D13" s="30">
        <f>SUM(D14:D15)</f>
        <v>3990450</v>
      </c>
      <c r="E13" s="26">
        <f>(D13*100)/C13</f>
        <v>100</v>
      </c>
      <c r="F13" s="24">
        <v>0.4917</v>
      </c>
      <c r="G13" s="24">
        <v>0.4917</v>
      </c>
      <c r="H13" s="22">
        <v>0</v>
      </c>
      <c r="I13" s="6">
        <f>FLOOR(G13,0.00001)*D13</f>
        <v>1962104.2650000001</v>
      </c>
    </row>
    <row r="14" spans="1:9" ht="13.5">
      <c r="A14" s="5"/>
      <c r="B14" s="19"/>
      <c r="C14" s="29" t="s">
        <v>47</v>
      </c>
      <c r="D14" s="30">
        <v>1000000</v>
      </c>
      <c r="E14" s="26"/>
      <c r="F14" s="24"/>
      <c r="G14" s="24"/>
      <c r="H14" s="22"/>
      <c r="I14" s="6"/>
    </row>
    <row r="15" spans="1:9" ht="13.5">
      <c r="A15" s="5"/>
      <c r="B15" s="19"/>
      <c r="C15" s="29" t="s">
        <v>46</v>
      </c>
      <c r="D15" s="30">
        <v>2990450</v>
      </c>
      <c r="E15" s="26"/>
      <c r="F15" s="24"/>
      <c r="G15" s="24"/>
      <c r="H15" s="22"/>
      <c r="I15" s="6"/>
    </row>
    <row r="16" spans="1:9" ht="13.5">
      <c r="A16" s="5"/>
      <c r="B16" s="19"/>
      <c r="C16" s="27"/>
      <c r="D16" s="30"/>
      <c r="E16" s="26"/>
      <c r="F16" s="24"/>
      <c r="G16" s="24"/>
      <c r="H16" s="22"/>
      <c r="I16" s="6"/>
    </row>
    <row r="17" spans="1:9" ht="13.5">
      <c r="A17" s="10"/>
      <c r="B17" s="13" t="s">
        <v>14</v>
      </c>
      <c r="C17" s="28">
        <f>SUM(C10:C16)</f>
        <v>4124781</v>
      </c>
      <c r="D17" s="31">
        <f>SUM(D10,D13,)</f>
        <v>4124781</v>
      </c>
      <c r="E17" s="20">
        <f>(D17*100)/C17</f>
        <v>100</v>
      </c>
      <c r="F17" s="16"/>
      <c r="G17" s="16"/>
      <c r="H17" s="11"/>
      <c r="I17" s="21">
        <f>SUM(I10:I16)</f>
        <v>2028154.8177</v>
      </c>
    </row>
    <row r="18" ht="12.75">
      <c r="C18" s="12"/>
    </row>
    <row r="19" spans="1:9" ht="13.5">
      <c r="A19" s="33" t="s">
        <v>32</v>
      </c>
      <c r="B19" s="34"/>
      <c r="C19" s="34"/>
      <c r="D19" s="34"/>
      <c r="E19" s="34"/>
      <c r="F19" s="34"/>
      <c r="G19" s="34"/>
      <c r="H19" s="34"/>
      <c r="I19" s="35"/>
    </row>
    <row r="20" spans="1:9" ht="13.5">
      <c r="A20" s="8"/>
      <c r="B20" s="8"/>
      <c r="C20" s="8"/>
      <c r="D20" s="8"/>
      <c r="E20" s="8"/>
      <c r="F20" s="8"/>
      <c r="G20" s="8"/>
      <c r="H20" s="8"/>
      <c r="I20" s="9"/>
    </row>
    <row r="21" spans="1:9" ht="13.5">
      <c r="A21" s="5">
        <v>3</v>
      </c>
      <c r="B21" s="19" t="s">
        <v>33</v>
      </c>
      <c r="C21" s="27">
        <v>280000</v>
      </c>
      <c r="D21" s="30">
        <f>SUM(D22:D23)</f>
        <v>280000</v>
      </c>
      <c r="E21" s="26">
        <f>(D21*100)/C21</f>
        <v>100</v>
      </c>
      <c r="F21" s="24">
        <v>0.3834</v>
      </c>
      <c r="G21" s="24">
        <v>0.395</v>
      </c>
      <c r="H21" s="22">
        <f>(G21*100)/F21-100</f>
        <v>3.02556077203964</v>
      </c>
      <c r="I21" s="6">
        <f>FLOOR(G21,0.00001)*D21</f>
        <v>110600</v>
      </c>
    </row>
    <row r="22" spans="1:9" ht="13.5">
      <c r="A22" s="5"/>
      <c r="B22" s="19"/>
      <c r="C22" s="29" t="s">
        <v>47</v>
      </c>
      <c r="D22" s="27">
        <v>187500</v>
      </c>
      <c r="E22" s="23"/>
      <c r="F22" s="24"/>
      <c r="G22" s="25"/>
      <c r="H22" s="22"/>
      <c r="I22" s="6"/>
    </row>
    <row r="23" spans="1:9" ht="13.5">
      <c r="A23" s="5"/>
      <c r="B23" s="19"/>
      <c r="C23" s="29" t="s">
        <v>25</v>
      </c>
      <c r="D23" s="27">
        <v>92500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4</v>
      </c>
      <c r="B25" s="19" t="s">
        <v>33</v>
      </c>
      <c r="C25" s="27">
        <v>1168530</v>
      </c>
      <c r="D25" s="30">
        <f>SUM(D26:D29)</f>
        <v>1168530</v>
      </c>
      <c r="E25" s="26">
        <f>(D25*100)/C25</f>
        <v>100</v>
      </c>
      <c r="F25" s="24">
        <v>0.3834</v>
      </c>
      <c r="G25" s="24">
        <v>0.3936</v>
      </c>
      <c r="H25" s="22">
        <f>(G25*100)/F25-100</f>
        <v>2.660406885758988</v>
      </c>
      <c r="I25" s="6">
        <f>FLOOR(G25,0.00001)*D25</f>
        <v>459933.408</v>
      </c>
    </row>
    <row r="26" spans="1:9" ht="13.5">
      <c r="A26" s="5"/>
      <c r="B26" s="19"/>
      <c r="C26" s="29" t="s">
        <v>48</v>
      </c>
      <c r="D26" s="30">
        <v>60000</v>
      </c>
      <c r="E26" s="26"/>
      <c r="F26" s="24"/>
      <c r="G26" s="24"/>
      <c r="H26" s="22"/>
      <c r="I26" s="6"/>
    </row>
    <row r="27" spans="1:9" ht="13.5">
      <c r="A27" s="5"/>
      <c r="B27" s="19"/>
      <c r="C27" s="29" t="s">
        <v>28</v>
      </c>
      <c r="D27" s="27">
        <v>111500</v>
      </c>
      <c r="E27" s="23"/>
      <c r="F27" s="24"/>
      <c r="G27" s="25"/>
      <c r="H27" s="22"/>
      <c r="I27" s="6"/>
    </row>
    <row r="28" spans="1:9" ht="13.5">
      <c r="A28" s="5"/>
      <c r="B28" s="19"/>
      <c r="C28" s="29" t="s">
        <v>23</v>
      </c>
      <c r="D28" s="27">
        <v>517030</v>
      </c>
      <c r="E28" s="23"/>
      <c r="F28" s="24"/>
      <c r="G28" s="25"/>
      <c r="H28" s="22"/>
      <c r="I28" s="6"/>
    </row>
    <row r="29" spans="1:9" ht="13.5">
      <c r="A29" s="5"/>
      <c r="B29" s="19"/>
      <c r="C29" s="29" t="s">
        <v>25</v>
      </c>
      <c r="D29" s="27">
        <v>480000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5</v>
      </c>
      <c r="B31" s="19" t="s">
        <v>34</v>
      </c>
      <c r="C31" s="27">
        <v>974396</v>
      </c>
      <c r="D31" s="30">
        <f>SUM(D32:D32)</f>
        <v>974396</v>
      </c>
      <c r="E31" s="26">
        <f>(D31*100)/C31</f>
        <v>100</v>
      </c>
      <c r="F31" s="24">
        <v>0.3834</v>
      </c>
      <c r="G31" s="24">
        <v>0.397</v>
      </c>
      <c r="H31" s="22">
        <f>(G31*100)/F31-100</f>
        <v>3.5472091810119935</v>
      </c>
      <c r="I31" s="6">
        <f>FLOOR(G31,0.00001)*D31</f>
        <v>386835.212</v>
      </c>
    </row>
    <row r="32" spans="1:9" ht="13.5">
      <c r="A32" s="5"/>
      <c r="B32" s="19"/>
      <c r="C32" s="29" t="s">
        <v>28</v>
      </c>
      <c r="D32" s="27">
        <v>974396</v>
      </c>
      <c r="E32" s="26"/>
      <c r="F32" s="24"/>
      <c r="G32" s="24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6</v>
      </c>
      <c r="B34" s="19" t="s">
        <v>34</v>
      </c>
      <c r="C34" s="27">
        <v>975753</v>
      </c>
      <c r="D34" s="30">
        <f>SUM(D35:D35)</f>
        <v>975753</v>
      </c>
      <c r="E34" s="26">
        <f>(D34*100)/C34</f>
        <v>100</v>
      </c>
      <c r="F34" s="24">
        <v>0.3834</v>
      </c>
      <c r="G34" s="24">
        <v>0.397</v>
      </c>
      <c r="H34" s="22">
        <f>(G34*100)/F34-100</f>
        <v>3.5472091810119935</v>
      </c>
      <c r="I34" s="6">
        <f>FLOOR(G34,0.00001)*D34</f>
        <v>387373.941</v>
      </c>
    </row>
    <row r="35" spans="1:9" ht="13.5">
      <c r="A35" s="5"/>
      <c r="B35" s="19"/>
      <c r="C35" s="27" t="s">
        <v>28</v>
      </c>
      <c r="D35" s="27">
        <v>975753</v>
      </c>
      <c r="E35" s="26"/>
      <c r="F35" s="24"/>
      <c r="G35" s="24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10"/>
      <c r="B37" s="13" t="s">
        <v>14</v>
      </c>
      <c r="C37" s="28">
        <f>SUM(C21,C25,C31,C34)</f>
        <v>3398679</v>
      </c>
      <c r="D37" s="31">
        <f>SUM(D21,D25,D31,D34)</f>
        <v>3398679</v>
      </c>
      <c r="E37" s="20">
        <f>(D37*100)/C37</f>
        <v>100</v>
      </c>
      <c r="F37" s="16"/>
      <c r="G37" s="16"/>
      <c r="H37" s="11"/>
      <c r="I37" s="21">
        <f>SUM(I21:I36)</f>
        <v>1344742.5610000002</v>
      </c>
    </row>
    <row r="38" ht="12.75">
      <c r="C38" s="12"/>
    </row>
    <row r="39" spans="1:9" ht="13.5">
      <c r="A39" s="33" t="s">
        <v>19</v>
      </c>
      <c r="B39" s="34"/>
      <c r="C39" s="34"/>
      <c r="D39" s="34"/>
      <c r="E39" s="34"/>
      <c r="F39" s="34"/>
      <c r="G39" s="34"/>
      <c r="H39" s="34"/>
      <c r="I39" s="35"/>
    </row>
    <row r="40" spans="1:9" ht="13.5">
      <c r="A40" s="8"/>
      <c r="B40" s="8"/>
      <c r="C40" s="8"/>
      <c r="D40" s="8"/>
      <c r="E40" s="8"/>
      <c r="F40" s="8"/>
      <c r="G40" s="8"/>
      <c r="H40" s="8"/>
      <c r="I40" s="9"/>
    </row>
    <row r="41" spans="1:9" ht="13.5">
      <c r="A41" s="5">
        <v>7</v>
      </c>
      <c r="B41" s="19" t="s">
        <v>35</v>
      </c>
      <c r="C41" s="27">
        <v>2414866</v>
      </c>
      <c r="D41" s="30">
        <f>SUM(D42:D45)</f>
        <v>2414866</v>
      </c>
      <c r="E41" s="26">
        <f>(D41*100)/C41</f>
        <v>100</v>
      </c>
      <c r="F41" s="24">
        <v>0.2667</v>
      </c>
      <c r="G41" s="24">
        <v>0.2677</v>
      </c>
      <c r="H41" s="22">
        <f>(G41*100)/F41-100</f>
        <v>0.3749531308586427</v>
      </c>
      <c r="I41" s="6">
        <f>FLOOR(G41,0.00001)*D41</f>
        <v>646459.6282000002</v>
      </c>
    </row>
    <row r="42" spans="1:9" ht="13.5">
      <c r="A42" s="5"/>
      <c r="B42" s="19"/>
      <c r="C42" s="29" t="s">
        <v>26</v>
      </c>
      <c r="D42" s="27">
        <v>330000</v>
      </c>
      <c r="E42" s="23"/>
      <c r="F42" s="24"/>
      <c r="G42" s="25"/>
      <c r="H42" s="22"/>
      <c r="I42" s="6"/>
    </row>
    <row r="43" spans="1:9" ht="13.5">
      <c r="A43" s="5"/>
      <c r="B43" s="19"/>
      <c r="C43" s="29" t="s">
        <v>49</v>
      </c>
      <c r="D43" s="27">
        <v>1016000</v>
      </c>
      <c r="E43" s="23"/>
      <c r="F43" s="24"/>
      <c r="G43" s="25"/>
      <c r="H43" s="22"/>
      <c r="I43" s="6"/>
    </row>
    <row r="44" spans="1:9" ht="13.5">
      <c r="A44" s="5"/>
      <c r="B44" s="19"/>
      <c r="C44" s="29" t="s">
        <v>47</v>
      </c>
      <c r="D44" s="27">
        <v>300000</v>
      </c>
      <c r="E44" s="23"/>
      <c r="F44" s="24"/>
      <c r="G44" s="25"/>
      <c r="H44" s="22"/>
      <c r="I44" s="6"/>
    </row>
    <row r="45" spans="1:9" ht="13.5">
      <c r="A45" s="5"/>
      <c r="B45" s="19"/>
      <c r="C45" s="29" t="s">
        <v>50</v>
      </c>
      <c r="D45" s="27">
        <v>768866</v>
      </c>
      <c r="E45" s="23"/>
      <c r="F45" s="24"/>
      <c r="G45" s="25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8</v>
      </c>
      <c r="B47" s="19" t="s">
        <v>36</v>
      </c>
      <c r="C47" s="27">
        <v>28000000</v>
      </c>
      <c r="D47" s="30">
        <f>SUM(D48:D55)</f>
        <v>13483500</v>
      </c>
      <c r="E47" s="26">
        <f>(D47*100)/C47</f>
        <v>48.15535714285714</v>
      </c>
      <c r="F47" s="24">
        <v>0.3</v>
      </c>
      <c r="G47" s="24">
        <v>0.3</v>
      </c>
      <c r="H47" s="22">
        <f>(G47*100)/F47-100</f>
        <v>0</v>
      </c>
      <c r="I47" s="6">
        <f>FLOOR(G47,0.00001)*D47</f>
        <v>4045050.0000000005</v>
      </c>
    </row>
    <row r="48" spans="1:9" ht="13.5">
      <c r="A48" s="5"/>
      <c r="B48" s="19"/>
      <c r="C48" s="29" t="s">
        <v>51</v>
      </c>
      <c r="D48" s="30">
        <v>222000</v>
      </c>
      <c r="E48" s="26"/>
      <c r="F48" s="24"/>
      <c r="G48" s="24"/>
      <c r="H48" s="22"/>
      <c r="I48" s="6"/>
    </row>
    <row r="49" spans="1:9" ht="13.5">
      <c r="A49" s="5"/>
      <c r="B49" s="19"/>
      <c r="C49" s="29" t="s">
        <v>52</v>
      </c>
      <c r="D49" s="30">
        <v>4200000</v>
      </c>
      <c r="E49" s="26"/>
      <c r="F49" s="24"/>
      <c r="G49" s="24"/>
      <c r="H49" s="22"/>
      <c r="I49" s="6"/>
    </row>
    <row r="50" spans="1:9" ht="13.5">
      <c r="A50" s="5"/>
      <c r="B50" s="19"/>
      <c r="C50" s="29" t="s">
        <v>49</v>
      </c>
      <c r="D50" s="30">
        <v>3030000</v>
      </c>
      <c r="E50" s="26"/>
      <c r="F50" s="24"/>
      <c r="G50" s="24"/>
      <c r="H50" s="22"/>
      <c r="I50" s="6"/>
    </row>
    <row r="51" spans="1:9" ht="13.5">
      <c r="A51" s="5"/>
      <c r="B51" s="19"/>
      <c r="C51" s="29" t="s">
        <v>47</v>
      </c>
      <c r="D51" s="30">
        <v>1450000</v>
      </c>
      <c r="E51" s="26"/>
      <c r="F51" s="24"/>
      <c r="G51" s="24"/>
      <c r="H51" s="22"/>
      <c r="I51" s="6"/>
    </row>
    <row r="52" spans="1:9" ht="13.5">
      <c r="A52" s="5"/>
      <c r="B52" s="19"/>
      <c r="C52" s="29" t="s">
        <v>48</v>
      </c>
      <c r="D52" s="30">
        <v>1829000</v>
      </c>
      <c r="E52" s="26"/>
      <c r="F52" s="24"/>
      <c r="G52" s="24"/>
      <c r="H52" s="22"/>
      <c r="I52" s="6"/>
    </row>
    <row r="53" spans="1:9" ht="13.5">
      <c r="A53" s="5"/>
      <c r="B53" s="19"/>
      <c r="C53" s="29" t="s">
        <v>28</v>
      </c>
      <c r="D53" s="27">
        <v>631500</v>
      </c>
      <c r="E53" s="23"/>
      <c r="F53" s="24"/>
      <c r="G53" s="25"/>
      <c r="H53" s="22"/>
      <c r="I53" s="6"/>
    </row>
    <row r="54" spans="1:9" ht="13.5">
      <c r="A54" s="5"/>
      <c r="B54" s="19"/>
      <c r="C54" s="29" t="s">
        <v>23</v>
      </c>
      <c r="D54" s="27">
        <v>2106000</v>
      </c>
      <c r="E54" s="23"/>
      <c r="F54" s="24"/>
      <c r="G54" s="25"/>
      <c r="H54" s="22"/>
      <c r="I54" s="6"/>
    </row>
    <row r="55" spans="1:9" ht="13.5">
      <c r="A55" s="5"/>
      <c r="B55" s="19"/>
      <c r="C55" s="29" t="s">
        <v>25</v>
      </c>
      <c r="D55" s="27">
        <v>15000</v>
      </c>
      <c r="E55" s="23"/>
      <c r="F55" s="24"/>
      <c r="G55" s="25"/>
      <c r="H55" s="22"/>
      <c r="I55" s="6"/>
    </row>
    <row r="56" spans="1:9" ht="13.5">
      <c r="A56" s="5"/>
      <c r="B56" s="19"/>
      <c r="C56" s="29"/>
      <c r="D56" s="27"/>
      <c r="E56" s="23"/>
      <c r="F56" s="24"/>
      <c r="G56" s="25"/>
      <c r="H56" s="22"/>
      <c r="I56" s="6"/>
    </row>
    <row r="57" spans="1:9" ht="13.5">
      <c r="A57" s="5">
        <v>9</v>
      </c>
      <c r="B57" s="19" t="s">
        <v>37</v>
      </c>
      <c r="C57" s="27">
        <v>2000000</v>
      </c>
      <c r="D57" s="30">
        <f>SUM(D58:D60)</f>
        <v>2000000</v>
      </c>
      <c r="E57" s="26">
        <f>(D57*100)/C57</f>
        <v>100</v>
      </c>
      <c r="F57" s="24">
        <v>0.3</v>
      </c>
      <c r="G57" s="24">
        <v>0.3052</v>
      </c>
      <c r="H57" s="22">
        <f>(G57*100)/F57-100</f>
        <v>1.7333333333333485</v>
      </c>
      <c r="I57" s="6">
        <f>FLOOR(G57,0.00001)*D57</f>
        <v>610400</v>
      </c>
    </row>
    <row r="58" spans="1:9" ht="13.5">
      <c r="A58" s="5"/>
      <c r="B58" s="19"/>
      <c r="C58" s="29" t="s">
        <v>51</v>
      </c>
      <c r="D58" s="30">
        <v>195000</v>
      </c>
      <c r="E58" s="26"/>
      <c r="F58" s="24"/>
      <c r="G58" s="24"/>
      <c r="H58" s="22"/>
      <c r="I58" s="6"/>
    </row>
    <row r="59" spans="1:9" ht="13.5">
      <c r="A59" s="5"/>
      <c r="B59" s="19"/>
      <c r="C59" s="29" t="s">
        <v>52</v>
      </c>
      <c r="D59" s="27">
        <v>1205000</v>
      </c>
      <c r="E59" s="23"/>
      <c r="F59" s="24"/>
      <c r="G59" s="25"/>
      <c r="H59" s="22"/>
      <c r="I59" s="6"/>
    </row>
    <row r="60" spans="1:9" ht="13.5">
      <c r="A60" s="5"/>
      <c r="B60" s="19"/>
      <c r="C60" s="29" t="s">
        <v>48</v>
      </c>
      <c r="D60" s="27">
        <v>600000</v>
      </c>
      <c r="E60" s="23"/>
      <c r="F60" s="24"/>
      <c r="G60" s="25"/>
      <c r="H60" s="22"/>
      <c r="I60" s="6"/>
    </row>
    <row r="61" spans="1:9" ht="13.5">
      <c r="A61" s="5"/>
      <c r="B61" s="19"/>
      <c r="C61" s="29"/>
      <c r="D61" s="27"/>
      <c r="E61" s="23"/>
      <c r="F61" s="24"/>
      <c r="G61" s="25"/>
      <c r="H61" s="22"/>
      <c r="I61" s="6"/>
    </row>
    <row r="62" spans="1:9" ht="13.5">
      <c r="A62" s="5">
        <v>10</v>
      </c>
      <c r="B62" s="19" t="s">
        <v>21</v>
      </c>
      <c r="C62" s="27">
        <v>2607440</v>
      </c>
      <c r="D62" s="30">
        <f>SUM(D63:D65)</f>
        <v>2607440</v>
      </c>
      <c r="E62" s="26">
        <f>(D62*100)/C62</f>
        <v>100</v>
      </c>
      <c r="F62" s="24">
        <v>0.2667</v>
      </c>
      <c r="G62" s="24">
        <v>0.2668</v>
      </c>
      <c r="H62" s="22">
        <f>(G62*100)/F62-100</f>
        <v>0.03749531308586995</v>
      </c>
      <c r="I62" s="6">
        <f>FLOOR(G62,0.00001)*D62</f>
        <v>695664.9920000001</v>
      </c>
    </row>
    <row r="63" spans="1:9" ht="13.5">
      <c r="A63" s="5"/>
      <c r="B63" s="19"/>
      <c r="C63" s="29" t="s">
        <v>26</v>
      </c>
      <c r="D63" s="27">
        <v>2089940</v>
      </c>
      <c r="E63" s="23"/>
      <c r="F63" s="24"/>
      <c r="G63" s="25"/>
      <c r="H63" s="22"/>
      <c r="I63" s="6"/>
    </row>
    <row r="64" spans="1:9" ht="13.5">
      <c r="A64" s="5"/>
      <c r="B64" s="19"/>
      <c r="C64" s="29" t="s">
        <v>49</v>
      </c>
      <c r="D64" s="27">
        <v>480000</v>
      </c>
      <c r="E64" s="23"/>
      <c r="F64" s="24"/>
      <c r="G64" s="25"/>
      <c r="H64" s="22"/>
      <c r="I64" s="6"/>
    </row>
    <row r="65" spans="1:9" ht="13.5">
      <c r="A65" s="5"/>
      <c r="B65" s="19"/>
      <c r="C65" s="29" t="s">
        <v>25</v>
      </c>
      <c r="D65" s="27">
        <v>37500</v>
      </c>
      <c r="E65" s="23"/>
      <c r="F65" s="24"/>
      <c r="G65" s="25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5">
        <v>11</v>
      </c>
      <c r="B67" s="19" t="s">
        <v>38</v>
      </c>
      <c r="C67" s="27">
        <v>6454089</v>
      </c>
      <c r="D67" s="30">
        <f>SUM(D68:D70)</f>
        <v>390000</v>
      </c>
      <c r="E67" s="26">
        <f>(D67*100)/C67</f>
        <v>6.042680849303442</v>
      </c>
      <c r="F67" s="24">
        <v>0.2667</v>
      </c>
      <c r="G67" s="24">
        <v>0.2667</v>
      </c>
      <c r="H67" s="22">
        <f>(G67*100)/F67-100</f>
        <v>0</v>
      </c>
      <c r="I67" s="6">
        <f>FLOOR(G67,0.00001)*D67</f>
        <v>104013.00000000001</v>
      </c>
    </row>
    <row r="68" spans="1:9" ht="13.5">
      <c r="A68" s="5"/>
      <c r="B68" s="19"/>
      <c r="C68" s="29" t="s">
        <v>49</v>
      </c>
      <c r="D68" s="27">
        <v>30000</v>
      </c>
      <c r="E68" s="23"/>
      <c r="F68" s="24"/>
      <c r="G68" s="25"/>
      <c r="H68" s="22"/>
      <c r="I68" s="6"/>
    </row>
    <row r="69" spans="1:9" ht="13.5">
      <c r="A69" s="5"/>
      <c r="B69" s="19"/>
      <c r="C69" s="29" t="s">
        <v>48</v>
      </c>
      <c r="D69" s="27">
        <v>180000</v>
      </c>
      <c r="E69" s="23"/>
      <c r="F69" s="24"/>
      <c r="G69" s="25"/>
      <c r="H69" s="22"/>
      <c r="I69" s="6"/>
    </row>
    <row r="70" spans="1:9" ht="13.5">
      <c r="A70" s="5"/>
      <c r="B70" s="19"/>
      <c r="C70" s="29" t="s">
        <v>28</v>
      </c>
      <c r="D70" s="27">
        <v>180000</v>
      </c>
      <c r="E70" s="23"/>
      <c r="F70" s="24"/>
      <c r="G70" s="25"/>
      <c r="H70" s="22"/>
      <c r="I70" s="6"/>
    </row>
    <row r="71" spans="1:9" ht="13.5">
      <c r="A71" s="5"/>
      <c r="B71" s="19"/>
      <c r="C71" s="29"/>
      <c r="D71" s="27"/>
      <c r="E71" s="23"/>
      <c r="F71" s="24"/>
      <c r="G71" s="25"/>
      <c r="H71" s="22"/>
      <c r="I71" s="6"/>
    </row>
    <row r="72" spans="1:9" ht="13.5">
      <c r="A72" s="10"/>
      <c r="B72" s="13" t="s">
        <v>14</v>
      </c>
      <c r="C72" s="28">
        <f>SUM(C41,C47,C57,C62,C67)</f>
        <v>41476395</v>
      </c>
      <c r="D72" s="31">
        <f>SUM(D41,D47,D57,D62,D67)</f>
        <v>20895806</v>
      </c>
      <c r="E72" s="20">
        <f>(D72*100)/C72</f>
        <v>50.379995657771126</v>
      </c>
      <c r="F72" s="16"/>
      <c r="G72" s="16"/>
      <c r="H72" s="11"/>
      <c r="I72" s="21">
        <f>SUM(I41:I71)</f>
        <v>6101587.620200001</v>
      </c>
    </row>
    <row r="73" ht="12.75">
      <c r="C73" s="12"/>
    </row>
    <row r="74" spans="1:9" ht="13.5">
      <c r="A74" s="33" t="s">
        <v>20</v>
      </c>
      <c r="B74" s="34"/>
      <c r="C74" s="34"/>
      <c r="D74" s="34"/>
      <c r="E74" s="34"/>
      <c r="F74" s="34"/>
      <c r="G74" s="34"/>
      <c r="H74" s="34"/>
      <c r="I74" s="35"/>
    </row>
    <row r="75" spans="1:9" ht="13.5">
      <c r="A75" s="8"/>
      <c r="B75" s="8"/>
      <c r="C75" s="8"/>
      <c r="D75" s="8"/>
      <c r="E75" s="8"/>
      <c r="F75" s="8"/>
      <c r="G75" s="8"/>
      <c r="H75" s="8"/>
      <c r="I75" s="9"/>
    </row>
    <row r="76" spans="1:9" ht="13.5">
      <c r="A76" s="5">
        <v>12</v>
      </c>
      <c r="B76" s="19" t="s">
        <v>39</v>
      </c>
      <c r="C76" s="27">
        <v>684000</v>
      </c>
      <c r="D76" s="30">
        <f>SUM(D77:D78)</f>
        <v>684000</v>
      </c>
      <c r="E76" s="26">
        <f>(D76*100)/C76</f>
        <v>100</v>
      </c>
      <c r="F76" s="24">
        <v>0.3834</v>
      </c>
      <c r="G76" s="24">
        <v>0.405</v>
      </c>
      <c r="H76" s="22">
        <f>(G76*100)/F76-100</f>
        <v>5.633802816901408</v>
      </c>
      <c r="I76" s="6">
        <f>FLOOR(G76,0.00001)*D76</f>
        <v>277020</v>
      </c>
    </row>
    <row r="77" spans="1:9" ht="13.5">
      <c r="A77" s="5"/>
      <c r="B77" s="19"/>
      <c r="C77" s="29" t="s">
        <v>27</v>
      </c>
      <c r="D77" s="30">
        <v>648000</v>
      </c>
      <c r="E77" s="26"/>
      <c r="F77" s="24"/>
      <c r="G77" s="22"/>
      <c r="H77" s="22"/>
      <c r="I77" s="6"/>
    </row>
    <row r="78" spans="1:9" ht="13.5">
      <c r="A78" s="5"/>
      <c r="B78" s="19"/>
      <c r="C78" s="29" t="s">
        <v>24</v>
      </c>
      <c r="D78" s="27">
        <v>36000</v>
      </c>
      <c r="E78" s="23"/>
      <c r="F78" s="24"/>
      <c r="G78" s="25"/>
      <c r="H78" s="22"/>
      <c r="I78" s="6"/>
    </row>
    <row r="79" spans="1:9" ht="13.5">
      <c r="A79" s="5"/>
      <c r="B79" s="19"/>
      <c r="C79" s="29"/>
      <c r="D79" s="27"/>
      <c r="E79" s="23"/>
      <c r="F79" s="24"/>
      <c r="G79" s="25"/>
      <c r="H79" s="22"/>
      <c r="I79" s="6"/>
    </row>
    <row r="80" spans="1:9" ht="13.5">
      <c r="A80" s="5">
        <v>13</v>
      </c>
      <c r="B80" s="19" t="s">
        <v>40</v>
      </c>
      <c r="C80" s="27">
        <v>1878025</v>
      </c>
      <c r="D80" s="30">
        <f>SUM(D81:D81)</f>
        <v>1878025</v>
      </c>
      <c r="E80" s="26">
        <f>(D80*100)/C80</f>
        <v>100</v>
      </c>
      <c r="F80" s="24">
        <v>0.3834</v>
      </c>
      <c r="G80" s="24">
        <v>0.412</v>
      </c>
      <c r="H80" s="22">
        <f>(G80*100)/F80-100</f>
        <v>7.4595722483046245</v>
      </c>
      <c r="I80" s="6">
        <f>FLOOR(G80,0.00001)*D80</f>
        <v>773746.3</v>
      </c>
    </row>
    <row r="81" spans="1:9" ht="13.5">
      <c r="A81" s="5"/>
      <c r="B81" s="19"/>
      <c r="C81" s="29" t="s">
        <v>27</v>
      </c>
      <c r="D81" s="27">
        <v>1878025</v>
      </c>
      <c r="E81" s="23"/>
      <c r="F81" s="24"/>
      <c r="G81" s="25"/>
      <c r="H81" s="22"/>
      <c r="I81" s="6"/>
    </row>
    <row r="82" spans="1:9" ht="13.5">
      <c r="A82" s="5"/>
      <c r="B82" s="19"/>
      <c r="C82" s="29"/>
      <c r="D82" s="27"/>
      <c r="E82" s="23"/>
      <c r="F82" s="24"/>
      <c r="G82" s="25"/>
      <c r="H82" s="22"/>
      <c r="I82" s="6"/>
    </row>
    <row r="83" spans="1:9" ht="13.5">
      <c r="A83" s="5">
        <v>14</v>
      </c>
      <c r="B83" s="19" t="s">
        <v>41</v>
      </c>
      <c r="C83" s="27">
        <v>1433150</v>
      </c>
      <c r="D83" s="30">
        <f>SUM(D84:D85)</f>
        <v>1433150</v>
      </c>
      <c r="E83" s="26">
        <f>(D83*100)/C83</f>
        <v>100</v>
      </c>
      <c r="F83" s="24">
        <v>0.3834</v>
      </c>
      <c r="G83" s="24">
        <v>0.393</v>
      </c>
      <c r="H83" s="22">
        <f>(G83*100)/F83-100</f>
        <v>2.5039123630673004</v>
      </c>
      <c r="I83" s="6">
        <f>FLOOR(G83,0.00001)*D83</f>
        <v>563227.9500000001</v>
      </c>
    </row>
    <row r="84" spans="1:9" ht="13.5">
      <c r="A84" s="5"/>
      <c r="B84" s="19"/>
      <c r="C84" s="29" t="s">
        <v>27</v>
      </c>
      <c r="D84" s="30">
        <v>933150</v>
      </c>
      <c r="E84" s="26"/>
      <c r="F84" s="24"/>
      <c r="G84" s="22"/>
      <c r="H84" s="22"/>
      <c r="I84" s="6"/>
    </row>
    <row r="85" spans="1:9" ht="13.5">
      <c r="A85" s="5"/>
      <c r="B85" s="19"/>
      <c r="C85" s="29" t="s">
        <v>24</v>
      </c>
      <c r="D85" s="27">
        <v>500000</v>
      </c>
      <c r="E85" s="23"/>
      <c r="F85" s="24"/>
      <c r="G85" s="25"/>
      <c r="H85" s="22"/>
      <c r="I85" s="6"/>
    </row>
    <row r="86" spans="1:9" ht="13.5">
      <c r="A86" s="5"/>
      <c r="B86" s="19"/>
      <c r="C86" s="29"/>
      <c r="D86" s="27"/>
      <c r="E86" s="23"/>
      <c r="F86" s="24"/>
      <c r="G86" s="25"/>
      <c r="H86" s="22"/>
      <c r="I86" s="6"/>
    </row>
    <row r="87" spans="1:9" ht="13.5">
      <c r="A87" s="5">
        <v>15</v>
      </c>
      <c r="B87" s="19" t="s">
        <v>42</v>
      </c>
      <c r="C87" s="27">
        <v>792600</v>
      </c>
      <c r="D87" s="30">
        <f>SUM(D88:D88)</f>
        <v>792600</v>
      </c>
      <c r="E87" s="26">
        <f>(D87*100)/C87</f>
        <v>100</v>
      </c>
      <c r="F87" s="24">
        <v>0.3834</v>
      </c>
      <c r="G87" s="24">
        <v>0.3834</v>
      </c>
      <c r="H87" s="22">
        <f>(G87*100)/F87-100</f>
        <v>0</v>
      </c>
      <c r="I87" s="6">
        <f>FLOOR(G87,0.00001)*D87</f>
        <v>303882.84</v>
      </c>
    </row>
    <row r="88" spans="1:9" ht="13.5">
      <c r="A88" s="5"/>
      <c r="B88" s="19"/>
      <c r="C88" s="29" t="s">
        <v>23</v>
      </c>
      <c r="D88" s="27">
        <v>792600</v>
      </c>
      <c r="E88" s="23"/>
      <c r="F88" s="24"/>
      <c r="G88" s="25"/>
      <c r="H88" s="22"/>
      <c r="I88" s="6"/>
    </row>
    <row r="89" spans="1:9" ht="13.5">
      <c r="A89" s="5"/>
      <c r="B89" s="19"/>
      <c r="C89" s="29"/>
      <c r="D89" s="27"/>
      <c r="E89" s="23"/>
      <c r="F89" s="24"/>
      <c r="G89" s="25"/>
      <c r="H89" s="22"/>
      <c r="I89" s="6"/>
    </row>
    <row r="90" spans="1:9" ht="13.5">
      <c r="A90" s="5">
        <v>16</v>
      </c>
      <c r="B90" s="19" t="s">
        <v>43</v>
      </c>
      <c r="C90" s="27">
        <v>2817000</v>
      </c>
      <c r="D90" s="30">
        <f>SUM(D91:D93)</f>
        <v>2300000</v>
      </c>
      <c r="E90" s="26">
        <f>(D90*100)/C90</f>
        <v>81.64714235001775</v>
      </c>
      <c r="F90" s="24">
        <v>0.3834</v>
      </c>
      <c r="G90" s="24">
        <v>0.3834</v>
      </c>
      <c r="H90" s="22">
        <f>(G90*100)/F90-100</f>
        <v>0</v>
      </c>
      <c r="I90" s="6">
        <f>FLOOR(G90,0.00001)*D90</f>
        <v>881820</v>
      </c>
    </row>
    <row r="91" spans="1:9" ht="13.5">
      <c r="A91" s="5"/>
      <c r="B91" s="19"/>
      <c r="C91" s="29" t="s">
        <v>27</v>
      </c>
      <c r="D91" s="27">
        <v>700000</v>
      </c>
      <c r="E91" s="23"/>
      <c r="F91" s="24"/>
      <c r="G91" s="25"/>
      <c r="H91" s="22"/>
      <c r="I91" s="6"/>
    </row>
    <row r="92" spans="1:9" ht="13.5">
      <c r="A92" s="5"/>
      <c r="B92" s="19"/>
      <c r="C92" s="29" t="s">
        <v>24</v>
      </c>
      <c r="D92" s="27">
        <v>1000000</v>
      </c>
      <c r="E92" s="23"/>
      <c r="F92" s="24"/>
      <c r="G92" s="25"/>
      <c r="H92" s="22"/>
      <c r="I92" s="6"/>
    </row>
    <row r="93" spans="1:9" ht="13.5">
      <c r="A93" s="5"/>
      <c r="B93" s="19"/>
      <c r="C93" s="29" t="s">
        <v>28</v>
      </c>
      <c r="D93" s="27">
        <v>600000</v>
      </c>
      <c r="E93" s="23"/>
      <c r="F93" s="24"/>
      <c r="G93" s="25"/>
      <c r="H93" s="22"/>
      <c r="I93" s="6"/>
    </row>
    <row r="94" spans="1:9" ht="13.5">
      <c r="A94" s="5"/>
      <c r="B94" s="19"/>
      <c r="C94" s="29"/>
      <c r="D94" s="27"/>
      <c r="E94" s="23"/>
      <c r="F94" s="24"/>
      <c r="G94" s="25"/>
      <c r="H94" s="22"/>
      <c r="I94" s="6"/>
    </row>
    <row r="95" spans="1:9" ht="13.5">
      <c r="A95" s="5">
        <v>17</v>
      </c>
      <c r="B95" s="19" t="s">
        <v>44</v>
      </c>
      <c r="C95" s="27">
        <v>4600864</v>
      </c>
      <c r="D95" s="30">
        <f>SUM(D96:D96)</f>
        <v>0</v>
      </c>
      <c r="E95" s="26">
        <f>(D95*100)/C95</f>
        <v>0</v>
      </c>
      <c r="F95" s="24">
        <v>0.3834</v>
      </c>
      <c r="G95" s="22">
        <v>0</v>
      </c>
      <c r="H95" s="22">
        <v>0</v>
      </c>
      <c r="I95" s="6">
        <f>FLOOR(G95,0.00001)*D95</f>
        <v>0</v>
      </c>
    </row>
    <row r="96" spans="1:9" ht="13.5">
      <c r="A96" s="5"/>
      <c r="B96" s="19"/>
      <c r="C96" s="29" t="s">
        <v>22</v>
      </c>
      <c r="D96" s="27"/>
      <c r="E96" s="23"/>
      <c r="F96" s="24"/>
      <c r="G96" s="25"/>
      <c r="H96" s="22"/>
      <c r="I96" s="6"/>
    </row>
    <row r="97" spans="1:9" ht="13.5">
      <c r="A97" s="5"/>
      <c r="B97" s="19"/>
      <c r="C97" s="29"/>
      <c r="D97" s="27"/>
      <c r="E97" s="23"/>
      <c r="F97" s="24"/>
      <c r="G97" s="25"/>
      <c r="H97" s="22"/>
      <c r="I97" s="6"/>
    </row>
    <row r="98" spans="1:9" ht="13.5">
      <c r="A98" s="5">
        <v>18</v>
      </c>
      <c r="B98" s="19" t="s">
        <v>45</v>
      </c>
      <c r="C98" s="27">
        <v>828229</v>
      </c>
      <c r="D98" s="30">
        <f>SUM(D99:D99)</f>
        <v>828229</v>
      </c>
      <c r="E98" s="26">
        <f>(D98*100)/C98</f>
        <v>100</v>
      </c>
      <c r="F98" s="24">
        <v>0.3834</v>
      </c>
      <c r="G98" s="24">
        <v>0.41</v>
      </c>
      <c r="H98" s="22">
        <f>(G98*100)/F98-100</f>
        <v>6.937923839332285</v>
      </c>
      <c r="I98" s="6">
        <f>FLOOR(G98,0.00001)*D98</f>
        <v>339573.89</v>
      </c>
    </row>
    <row r="99" spans="1:9" ht="13.5">
      <c r="A99" s="5"/>
      <c r="B99" s="19"/>
      <c r="C99" s="29" t="s">
        <v>24</v>
      </c>
      <c r="D99" s="27">
        <v>828229</v>
      </c>
      <c r="E99" s="26"/>
      <c r="F99" s="24"/>
      <c r="G99" s="24"/>
      <c r="H99" s="22"/>
      <c r="I99" s="6"/>
    </row>
    <row r="100" spans="1:9" ht="13.5">
      <c r="A100" s="5"/>
      <c r="B100" s="19"/>
      <c r="C100" s="29"/>
      <c r="D100" s="27"/>
      <c r="E100" s="23"/>
      <c r="F100" s="24"/>
      <c r="G100" s="25"/>
      <c r="H100" s="22"/>
      <c r="I100" s="6"/>
    </row>
    <row r="101" spans="1:9" ht="13.5">
      <c r="A101" s="10"/>
      <c r="B101" s="13" t="s">
        <v>14</v>
      </c>
      <c r="C101" s="28">
        <f>SUM(C76,C80,C83,C87,C90,C95,C98)</f>
        <v>13033868</v>
      </c>
      <c r="D101" s="31">
        <f>SUM(D76,D80,D83,D87,D90,D95,D98)</f>
        <v>7916004</v>
      </c>
      <c r="E101" s="20">
        <f>(D101*100)/C101</f>
        <v>60.73411208399533</v>
      </c>
      <c r="F101" s="16"/>
      <c r="G101" s="16"/>
      <c r="H101" s="11"/>
      <c r="I101" s="21">
        <f>SUM(I76:I100)</f>
        <v>3139270.98</v>
      </c>
    </row>
    <row r="102" spans="1:9" ht="13.5">
      <c r="A102" s="5"/>
      <c r="B102" s="19"/>
      <c r="C102" s="29"/>
      <c r="D102" s="27"/>
      <c r="E102" s="23"/>
      <c r="F102" s="24"/>
      <c r="G102" s="25"/>
      <c r="H102" s="22"/>
      <c r="I102" s="6"/>
    </row>
    <row r="103" spans="1:9" ht="13.5">
      <c r="A103" s="14"/>
      <c r="B103" s="13" t="s">
        <v>12</v>
      </c>
      <c r="C103" s="28">
        <f>SUM(C17,C37,C72,C101)</f>
        <v>62033723</v>
      </c>
      <c r="D103" s="28">
        <f>SUM(D17,D37,D72,D101)</f>
        <v>36335270</v>
      </c>
      <c r="E103" s="20">
        <f>(D103*100)/C103</f>
        <v>58.57341497946206</v>
      </c>
      <c r="F103" s="15"/>
      <c r="G103" s="15"/>
      <c r="H103" s="15"/>
      <c r="I103" s="32">
        <f>SUM(I17,I37,I72,I101)</f>
        <v>12613755.9789</v>
      </c>
    </row>
  </sheetData>
  <sheetProtection/>
  <mergeCells count="5">
    <mergeCell ref="A74:I74"/>
    <mergeCell ref="A2:I2"/>
    <mergeCell ref="A8:I8"/>
    <mergeCell ref="A19:I19"/>
    <mergeCell ref="A39:I3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2011-02-16T14:16:47Z</cp:lastPrinted>
  <dcterms:created xsi:type="dcterms:W3CDTF">2005-05-09T20:19:33Z</dcterms:created>
  <dcterms:modified xsi:type="dcterms:W3CDTF">2011-02-16T14:16:50Z</dcterms:modified>
  <cp:category/>
  <cp:version/>
  <cp:contentType/>
  <cp:contentStatus/>
</cp:coreProperties>
</file>