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2 MILHO VENDA 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<sst xmlns="http://schemas.openxmlformats.org/spreadsheetml/2006/main" count="77" uniqueCount="53">
  <si>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</si>
  <si>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</si>
  <si>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</si>
  <si>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</si>
  <si>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</si>
  <si>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</si>
  <si>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</si>
  <si>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</si>
  <si>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</si>
  <si>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</si>
  <si>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</si>
  <si>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</si>
  <si>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</si>
  <si>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</si>
  <si>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</si>
  <si>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</si>
  <si>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</si>
  <si>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</si>
  <si>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</si>
  <si>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</si>
  <si>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MT</t>
  </si>
  <si>
    <t>Uberaba</t>
  </si>
  <si>
    <t>Capinópolis</t>
  </si>
  <si>
    <t>Frutal</t>
  </si>
  <si>
    <t>Ituiutaba</t>
  </si>
  <si>
    <t>PR</t>
  </si>
  <si>
    <t>Roncador</t>
  </si>
  <si>
    <t xml:space="preserve">        AVISO DE VENDA DE MILHO EM GRÃOS – Nº 032/11 - 09/02/2011</t>
  </si>
  <si>
    <t>Patrocinio</t>
  </si>
  <si>
    <t>Santa Vitoria</t>
  </si>
  <si>
    <t>MS</t>
  </si>
  <si>
    <t>Bonito</t>
  </si>
  <si>
    <t>Cassilandia</t>
  </si>
  <si>
    <t>Chapadão do Sul</t>
  </si>
  <si>
    <t>Costa Rica</t>
  </si>
  <si>
    <t>Dourados</t>
  </si>
  <si>
    <t>Nova Mutum</t>
  </si>
  <si>
    <t>Sinop</t>
  </si>
  <si>
    <t>Fenix</t>
  </si>
  <si>
    <t>Municipio Maripa</t>
  </si>
  <si>
    <t>São Miguel do Iguaçu</t>
  </si>
  <si>
    <t>Serranópolis do Iguaçu</t>
  </si>
  <si>
    <t>RETIRADO</t>
  </si>
  <si>
    <t>BBM UB</t>
  </si>
  <si>
    <t xml:space="preserve">BNM </t>
  </si>
  <si>
    <t>BBM PR</t>
  </si>
  <si>
    <t>BBM MS</t>
  </si>
  <si>
    <t xml:space="preserve">BBM MS </t>
  </si>
  <si>
    <t>BBM SP</t>
  </si>
  <si>
    <t xml:space="preserve">BMCS </t>
  </si>
  <si>
    <t>BMCS</t>
  </si>
  <si>
    <t>BCMM</t>
  </si>
  <si>
    <t>BBM GO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</si>
</sst>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9"/>
  <sheetViews>
    <sheetView tabSelected="1" workbookViewId="0" topLeftCell="A64">
      <selection activeCell="H84" sqref="H8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27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22</v>
      </c>
      <c r="C10" s="27">
        <v>1448390</v>
      </c>
      <c r="D10" s="30">
        <f>SUM(D11:D11)</f>
        <v>0</v>
      </c>
      <c r="E10" s="26">
        <f>(D10*100)/C10</f>
        <v>0</v>
      </c>
      <c r="F10" s="24">
        <v>0.4667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42</v>
      </c>
      <c r="D11" s="30"/>
      <c r="E11" s="26"/>
      <c r="F11" s="24"/>
      <c r="G11" s="6"/>
      <c r="H11" s="22"/>
      <c r="I11" s="6"/>
    </row>
    <row r="12" spans="1:9" ht="13.5">
      <c r="A12" s="5"/>
      <c r="B12" s="19"/>
      <c r="C12" s="29"/>
      <c r="D12" s="30"/>
      <c r="E12" s="26"/>
      <c r="F12" s="24"/>
      <c r="G12" s="6"/>
      <c r="H12" s="22"/>
      <c r="I12" s="6"/>
    </row>
    <row r="13" spans="1:9" ht="13.5">
      <c r="A13" s="5">
        <v>2</v>
      </c>
      <c r="B13" s="19" t="s">
        <v>23</v>
      </c>
      <c r="C13" s="27">
        <v>5493840</v>
      </c>
      <c r="D13" s="30">
        <f>SUM(D14:D14)</f>
        <v>0</v>
      </c>
      <c r="E13" s="26">
        <f>(D13*100)/C13</f>
        <v>0</v>
      </c>
      <c r="F13" s="24">
        <v>0.4667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42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7"/>
      <c r="D15" s="30"/>
      <c r="E15" s="26"/>
      <c r="F15" s="24"/>
      <c r="G15" s="24"/>
      <c r="H15" s="22"/>
      <c r="I15" s="6"/>
    </row>
    <row r="16" spans="1:9" ht="13.5">
      <c r="A16" s="5">
        <v>3</v>
      </c>
      <c r="B16" s="19" t="s">
        <v>24</v>
      </c>
      <c r="C16" s="27">
        <v>110920</v>
      </c>
      <c r="D16" s="30">
        <f>SUM(D17:D17)</f>
        <v>110920</v>
      </c>
      <c r="E16" s="26">
        <f>(D16*100)/C16</f>
        <v>100</v>
      </c>
      <c r="F16" s="24">
        <v>0.4667</v>
      </c>
      <c r="G16" s="24">
        <v>0.4667</v>
      </c>
      <c r="H16" s="22">
        <f>(G16*100)/F16-100</f>
        <v>0</v>
      </c>
      <c r="I16" s="6">
        <f>FLOOR(G16,0.00001)*D16</f>
        <v>51766.36400000001</v>
      </c>
    </row>
    <row r="17" spans="1:9" ht="13.5">
      <c r="A17" s="5"/>
      <c r="B17" s="19"/>
      <c r="C17" s="29" t="s">
        <v>43</v>
      </c>
      <c r="D17" s="30">
        <v>110920</v>
      </c>
      <c r="E17" s="26"/>
      <c r="F17" s="24"/>
      <c r="G17" s="24"/>
      <c r="H17" s="22"/>
      <c r="I17" s="6"/>
    </row>
    <row r="18" spans="1:9" ht="13.5">
      <c r="A18" s="5"/>
      <c r="B18" s="19"/>
      <c r="C18" s="29"/>
      <c r="D18" s="30"/>
      <c r="E18" s="26"/>
      <c r="F18" s="24"/>
      <c r="G18" s="24"/>
      <c r="H18" s="22"/>
      <c r="I18" s="6"/>
    </row>
    <row r="19" spans="1:9" ht="13.5">
      <c r="A19" s="5">
        <v>4</v>
      </c>
      <c r="B19" s="19" t="s">
        <v>28</v>
      </c>
      <c r="C19" s="27">
        <v>18000</v>
      </c>
      <c r="D19" s="30">
        <f>SUM(D20:D20)</f>
        <v>18000</v>
      </c>
      <c r="E19" s="26">
        <f>(D19*100)/C19</f>
        <v>100</v>
      </c>
      <c r="F19" s="24">
        <v>0.4667</v>
      </c>
      <c r="G19" s="24">
        <v>0.4667</v>
      </c>
      <c r="H19" s="22">
        <f>(G19*100)/F19-100</f>
        <v>0</v>
      </c>
      <c r="I19" s="6">
        <f>FLOOR(G19,0.00001)*D19</f>
        <v>8400.6</v>
      </c>
    </row>
    <row r="20" spans="1:9" ht="13.5">
      <c r="A20" s="5"/>
      <c r="B20" s="19"/>
      <c r="C20" s="29" t="s">
        <v>43</v>
      </c>
      <c r="D20" s="30">
        <v>18000</v>
      </c>
      <c r="E20" s="26"/>
      <c r="F20" s="24"/>
      <c r="G20" s="24"/>
      <c r="H20" s="22"/>
      <c r="I20" s="6"/>
    </row>
    <row r="21" spans="1:9" ht="13.5">
      <c r="A21" s="5"/>
      <c r="B21" s="19"/>
      <c r="C21" s="29"/>
      <c r="D21" s="30"/>
      <c r="E21" s="26"/>
      <c r="F21" s="24"/>
      <c r="G21" s="24"/>
      <c r="H21" s="22"/>
      <c r="I21" s="6"/>
    </row>
    <row r="22" spans="1:9" ht="13.5">
      <c r="A22" s="5">
        <v>5</v>
      </c>
      <c r="B22" s="19" t="s">
        <v>29</v>
      </c>
      <c r="C22" s="27">
        <v>600990</v>
      </c>
      <c r="D22" s="30">
        <f>SUM(D23:D23)</f>
        <v>30000</v>
      </c>
      <c r="E22" s="26">
        <f>(D22*100)/C22</f>
        <v>4.991763590076374</v>
      </c>
      <c r="F22" s="24">
        <v>0.4667</v>
      </c>
      <c r="G22" s="24">
        <v>0.4667</v>
      </c>
      <c r="H22" s="22">
        <f>(G22*100)/F22-100</f>
        <v>0</v>
      </c>
      <c r="I22" s="6">
        <f>FLOOR(G22,0.00001)*D22</f>
        <v>14001.000000000002</v>
      </c>
    </row>
    <row r="23" spans="1:9" ht="13.5">
      <c r="A23" s="5"/>
      <c r="B23" s="19"/>
      <c r="C23" s="29" t="s">
        <v>43</v>
      </c>
      <c r="D23" s="30">
        <v>30000</v>
      </c>
      <c r="E23" s="26"/>
      <c r="F23" s="24"/>
      <c r="G23" s="24"/>
      <c r="H23" s="22"/>
      <c r="I23" s="6"/>
    </row>
    <row r="24" spans="1:9" ht="13.5">
      <c r="A24" s="5"/>
      <c r="B24" s="19"/>
      <c r="C24" s="29"/>
      <c r="D24" s="30"/>
      <c r="E24" s="26"/>
      <c r="F24" s="24"/>
      <c r="G24" s="24"/>
      <c r="H24" s="22"/>
      <c r="I24" s="6"/>
    </row>
    <row r="25" spans="1:9" ht="13.5">
      <c r="A25" s="5">
        <v>6</v>
      </c>
      <c r="B25" s="19" t="s">
        <v>21</v>
      </c>
      <c r="C25" s="27">
        <v>792210</v>
      </c>
      <c r="D25" s="30">
        <f>SUM(D26:D28)</f>
        <v>792210</v>
      </c>
      <c r="E25" s="26">
        <f>(D25*100)/C25</f>
        <v>100</v>
      </c>
      <c r="F25" s="24">
        <v>0.4667</v>
      </c>
      <c r="G25" s="24">
        <v>0.4668</v>
      </c>
      <c r="H25" s="22">
        <f>(G25*100)/F25-100</f>
        <v>0.021427040925644292</v>
      </c>
      <c r="I25" s="6">
        <f>FLOOR(G25,0.00001)*D25</f>
        <v>369803.628</v>
      </c>
    </row>
    <row r="26" spans="1:9" ht="13.5">
      <c r="A26" s="5"/>
      <c r="B26" s="19"/>
      <c r="C26" s="29" t="s">
        <v>44</v>
      </c>
      <c r="D26" s="30">
        <v>772210</v>
      </c>
      <c r="E26" s="26"/>
      <c r="F26" s="24"/>
      <c r="G26" s="24"/>
      <c r="H26" s="22"/>
      <c r="I26" s="6"/>
    </row>
    <row r="27" spans="1:9" ht="13.5">
      <c r="A27" s="5"/>
      <c r="B27" s="19"/>
      <c r="C27" s="29" t="s">
        <v>43</v>
      </c>
      <c r="D27" s="30">
        <v>20000</v>
      </c>
      <c r="E27" s="26"/>
      <c r="F27" s="24"/>
      <c r="G27" s="24"/>
      <c r="H27" s="22"/>
      <c r="I27" s="6"/>
    </row>
    <row r="28" spans="1:9" ht="13.5">
      <c r="A28" s="5"/>
      <c r="B28" s="19"/>
      <c r="C28" s="29"/>
      <c r="D28" s="30"/>
      <c r="E28" s="26"/>
      <c r="F28" s="24"/>
      <c r="G28" s="24"/>
      <c r="H28" s="22"/>
      <c r="I28" s="6"/>
    </row>
    <row r="29" spans="1:9" ht="13.5">
      <c r="A29" s="5"/>
      <c r="B29" s="19"/>
      <c r="C29" s="29"/>
      <c r="D29" s="30"/>
      <c r="E29" s="26"/>
      <c r="F29" s="24"/>
      <c r="G29" s="24"/>
      <c r="H29" s="22"/>
      <c r="I29" s="6"/>
    </row>
    <row r="30" spans="1:9" ht="13.5">
      <c r="A30" s="10"/>
      <c r="B30" s="13" t="s">
        <v>14</v>
      </c>
      <c r="C30" s="28">
        <f>SUM(C10:C29)</f>
        <v>8464350</v>
      </c>
      <c r="D30" s="31">
        <f>SUM(D10,D13,D16,D19,D22,D25,)</f>
        <v>951130</v>
      </c>
      <c r="E30" s="20">
        <f>(D30*100)/C30</f>
        <v>11.236893559458197</v>
      </c>
      <c r="F30" s="16"/>
      <c r="G30" s="16"/>
      <c r="H30" s="11"/>
      <c r="I30" s="21">
        <f>SUM(I10:I29)</f>
        <v>443971.59200000006</v>
      </c>
    </row>
    <row r="31" ht="12.75">
      <c r="C31" s="12"/>
    </row>
    <row r="32" spans="1:9" ht="13.5">
      <c r="A32" s="33" t="s">
        <v>30</v>
      </c>
      <c r="B32" s="34"/>
      <c r="C32" s="34"/>
      <c r="D32" s="34"/>
      <c r="E32" s="34"/>
      <c r="F32" s="34"/>
      <c r="G32" s="34"/>
      <c r="H32" s="34"/>
      <c r="I32" s="35"/>
    </row>
    <row r="33" spans="1:9" ht="13.5">
      <c r="A33" s="8"/>
      <c r="B33" s="8"/>
      <c r="C33" s="8"/>
      <c r="D33" s="8"/>
      <c r="E33" s="8"/>
      <c r="F33" s="8"/>
      <c r="G33" s="8"/>
      <c r="H33" s="8"/>
      <c r="I33" s="9"/>
    </row>
    <row r="34" spans="1:9" ht="13.5">
      <c r="A34" s="5">
        <v>7</v>
      </c>
      <c r="B34" s="19" t="s">
        <v>31</v>
      </c>
      <c r="C34" s="27">
        <v>1362000</v>
      </c>
      <c r="D34" s="30">
        <f>SUM(D35:D36)</f>
        <v>1362000</v>
      </c>
      <c r="E34" s="26">
        <f>(D34*100)/C34</f>
        <v>100</v>
      </c>
      <c r="F34" s="24">
        <v>0.3667</v>
      </c>
      <c r="G34" s="24">
        <v>0.3667</v>
      </c>
      <c r="H34" s="22">
        <f>(G34*100)/F34-100</f>
        <v>0</v>
      </c>
      <c r="I34" s="6">
        <f>FLOOR(G34,0.00001)*D34</f>
        <v>499445.4</v>
      </c>
    </row>
    <row r="35" spans="1:9" ht="13.5">
      <c r="A35" s="5"/>
      <c r="B35" s="19"/>
      <c r="C35" s="29" t="s">
        <v>45</v>
      </c>
      <c r="D35" s="27">
        <v>762000</v>
      </c>
      <c r="E35" s="23"/>
      <c r="F35" s="24"/>
      <c r="G35" s="25"/>
      <c r="H35" s="22"/>
      <c r="I35" s="6"/>
    </row>
    <row r="36" spans="1:9" ht="13.5">
      <c r="A36" s="5"/>
      <c r="B36" s="19"/>
      <c r="C36" s="29" t="s">
        <v>46</v>
      </c>
      <c r="D36" s="27">
        <v>600000</v>
      </c>
      <c r="E36" s="23"/>
      <c r="F36" s="24"/>
      <c r="G36" s="25"/>
      <c r="H36" s="22"/>
      <c r="I36" s="6"/>
    </row>
    <row r="37" spans="1:9" ht="13.5">
      <c r="A37" s="5"/>
      <c r="B37" s="19"/>
      <c r="C37" s="29"/>
      <c r="D37" s="27"/>
      <c r="E37" s="23"/>
      <c r="F37" s="24"/>
      <c r="G37" s="25"/>
      <c r="H37" s="22"/>
      <c r="I37" s="6"/>
    </row>
    <row r="38" spans="1:9" ht="13.5">
      <c r="A38" s="5">
        <v>8</v>
      </c>
      <c r="B38" s="19" t="s">
        <v>32</v>
      </c>
      <c r="C38" s="27">
        <v>26740</v>
      </c>
      <c r="D38" s="30">
        <f>SUM(D39:D39)</f>
        <v>26740</v>
      </c>
      <c r="E38" s="26">
        <f>(D38*100)/C38</f>
        <v>100</v>
      </c>
      <c r="F38" s="24">
        <v>0.3667</v>
      </c>
      <c r="G38" s="24">
        <v>0.3667</v>
      </c>
      <c r="H38" s="22">
        <f>(G38*100)/F38-100</f>
        <v>0</v>
      </c>
      <c r="I38" s="6">
        <f>FLOOR(G38,0.00001)*D38</f>
        <v>9805.558</v>
      </c>
    </row>
    <row r="39" spans="1:9" ht="13.5">
      <c r="A39" s="5"/>
      <c r="B39" s="19"/>
      <c r="C39" s="29" t="s">
        <v>46</v>
      </c>
      <c r="D39" s="27">
        <v>26740</v>
      </c>
      <c r="E39" s="23"/>
      <c r="F39" s="24"/>
      <c r="G39" s="25"/>
      <c r="H39" s="22"/>
      <c r="I39" s="6"/>
    </row>
    <row r="40" spans="1:9" ht="13.5">
      <c r="A40" s="5"/>
      <c r="B40" s="19"/>
      <c r="C40" s="29"/>
      <c r="D40" s="27"/>
      <c r="E40" s="23"/>
      <c r="F40" s="24"/>
      <c r="G40" s="25"/>
      <c r="H40" s="22"/>
      <c r="I40" s="6"/>
    </row>
    <row r="41" spans="1:9" ht="13.5">
      <c r="A41" s="5">
        <v>9</v>
      </c>
      <c r="B41" s="19" t="s">
        <v>33</v>
      </c>
      <c r="C41" s="27">
        <v>9000</v>
      </c>
      <c r="D41" s="30">
        <f>SUM(D42:D42)</f>
        <v>9000</v>
      </c>
      <c r="E41" s="26">
        <f>(D41*100)/C41</f>
        <v>100</v>
      </c>
      <c r="F41" s="24">
        <v>0.3667</v>
      </c>
      <c r="G41" s="24">
        <v>0.3667</v>
      </c>
      <c r="H41" s="22">
        <f>(G41*100)/F41-100</f>
        <v>0</v>
      </c>
      <c r="I41" s="6">
        <f>FLOOR(G41,0.00001)*D41</f>
        <v>3300.3</v>
      </c>
    </row>
    <row r="42" spans="1:9" ht="13.5">
      <c r="A42" s="5"/>
      <c r="B42" s="19"/>
      <c r="C42" s="29" t="s">
        <v>46</v>
      </c>
      <c r="D42" s="27">
        <v>9000</v>
      </c>
      <c r="E42" s="23"/>
      <c r="F42" s="24"/>
      <c r="G42" s="25"/>
      <c r="H42" s="22"/>
      <c r="I42" s="6"/>
    </row>
    <row r="43" spans="1:9" ht="13.5">
      <c r="A43" s="5"/>
      <c r="B43" s="19"/>
      <c r="C43" s="29"/>
      <c r="D43" s="27"/>
      <c r="E43" s="23"/>
      <c r="F43" s="24"/>
      <c r="G43" s="25"/>
      <c r="H43" s="22"/>
      <c r="I43" s="6"/>
    </row>
    <row r="44" spans="1:9" ht="13.5">
      <c r="A44" s="5">
        <v>10</v>
      </c>
      <c r="B44" s="19" t="s">
        <v>34</v>
      </c>
      <c r="C44" s="27">
        <v>15000</v>
      </c>
      <c r="D44" s="30">
        <f>SUM(D45:D45)</f>
        <v>15000</v>
      </c>
      <c r="E44" s="26">
        <f>(D44*100)/C44</f>
        <v>100</v>
      </c>
      <c r="F44" s="24">
        <v>0.3667</v>
      </c>
      <c r="G44" s="24">
        <v>0.3669</v>
      </c>
      <c r="H44" s="22">
        <f>(G44*100)/F44-100</f>
        <v>0.05454049631850921</v>
      </c>
      <c r="I44" s="6">
        <f>FLOOR(G44,0.00001)*D44</f>
        <v>5503.5</v>
      </c>
    </row>
    <row r="45" spans="1:9" ht="13.5">
      <c r="A45" s="5"/>
      <c r="B45" s="19"/>
      <c r="C45" s="29" t="s">
        <v>47</v>
      </c>
      <c r="D45" s="27">
        <v>15000</v>
      </c>
      <c r="E45" s="23"/>
      <c r="F45" s="24"/>
      <c r="G45" s="25"/>
      <c r="H45" s="22"/>
      <c r="I45" s="6"/>
    </row>
    <row r="46" spans="1:9" ht="13.5">
      <c r="A46" s="5"/>
      <c r="B46" s="19"/>
      <c r="C46" s="29"/>
      <c r="D46" s="27"/>
      <c r="E46" s="23"/>
      <c r="F46" s="24"/>
      <c r="G46" s="25"/>
      <c r="H46" s="22"/>
      <c r="I46" s="6"/>
    </row>
    <row r="47" spans="1:9" ht="13.5">
      <c r="A47" s="5">
        <v>11</v>
      </c>
      <c r="B47" s="19" t="s">
        <v>35</v>
      </c>
      <c r="C47" s="27">
        <v>125335</v>
      </c>
      <c r="D47" s="30">
        <f>SUM(D48:D48)</f>
        <v>125335</v>
      </c>
      <c r="E47" s="26">
        <f>(D47*100)/C47</f>
        <v>100</v>
      </c>
      <c r="F47" s="24">
        <v>0.3667</v>
      </c>
      <c r="G47" s="24">
        <v>0.367</v>
      </c>
      <c r="H47" s="22">
        <f>(G47*100)/F47-100</f>
        <v>0.08181074447777803</v>
      </c>
      <c r="I47" s="6">
        <f>FLOOR(G47,0.00001)*D47</f>
        <v>45997.94500000001</v>
      </c>
    </row>
    <row r="48" spans="1:9" ht="13.5">
      <c r="A48" s="5"/>
      <c r="B48" s="19"/>
      <c r="C48" s="29" t="s">
        <v>46</v>
      </c>
      <c r="D48" s="27">
        <v>125335</v>
      </c>
      <c r="E48" s="23"/>
      <c r="F48" s="24"/>
      <c r="G48" s="25"/>
      <c r="H48" s="22"/>
      <c r="I48" s="6"/>
    </row>
    <row r="49" spans="1:9" ht="13.5">
      <c r="A49" s="5"/>
      <c r="B49" s="19"/>
      <c r="C49" s="29"/>
      <c r="D49" s="27"/>
      <c r="E49" s="23"/>
      <c r="F49" s="24"/>
      <c r="G49" s="25"/>
      <c r="H49" s="22"/>
      <c r="I49" s="6"/>
    </row>
    <row r="50" spans="1:9" ht="13.5">
      <c r="A50" s="10"/>
      <c r="B50" s="13" t="s">
        <v>14</v>
      </c>
      <c r="C50" s="28">
        <f>SUM(C34,C38,C41,C44,C47)</f>
        <v>1538075</v>
      </c>
      <c r="D50" s="31">
        <f>SUM(D34,D38,D41,D44,D47)</f>
        <v>1538075</v>
      </c>
      <c r="E50" s="20">
        <f>(D50*100)/C50</f>
        <v>100</v>
      </c>
      <c r="F50" s="16"/>
      <c r="G50" s="16"/>
      <c r="H50" s="11"/>
      <c r="I50" s="21">
        <f>SUM(I34:I49)</f>
        <v>564052.703</v>
      </c>
    </row>
    <row r="51" ht="12.75">
      <c r="C51" s="12"/>
    </row>
    <row r="52" spans="1:9" ht="13.5">
      <c r="A52" s="33" t="s">
        <v>20</v>
      </c>
      <c r="B52" s="34"/>
      <c r="C52" s="34"/>
      <c r="D52" s="34"/>
      <c r="E52" s="34"/>
      <c r="F52" s="34"/>
      <c r="G52" s="34"/>
      <c r="H52" s="34"/>
      <c r="I52" s="35"/>
    </row>
    <row r="53" spans="1:9" ht="13.5">
      <c r="A53" s="8"/>
      <c r="B53" s="8"/>
      <c r="C53" s="8"/>
      <c r="D53" s="8"/>
      <c r="E53" s="8"/>
      <c r="F53" s="8"/>
      <c r="G53" s="8"/>
      <c r="H53" s="8"/>
      <c r="I53" s="9"/>
    </row>
    <row r="54" spans="1:9" ht="13.5">
      <c r="A54" s="5">
        <v>12</v>
      </c>
      <c r="B54" s="19" t="s">
        <v>36</v>
      </c>
      <c r="C54" s="27">
        <v>9000</v>
      </c>
      <c r="D54" s="30">
        <f>SUM(D55:D55)</f>
        <v>0</v>
      </c>
      <c r="E54" s="26">
        <f>(D54*100)/C54</f>
        <v>0</v>
      </c>
      <c r="F54" s="24">
        <v>0.2667</v>
      </c>
      <c r="G54" s="22">
        <v>0</v>
      </c>
      <c r="H54" s="22">
        <v>0</v>
      </c>
      <c r="I54" s="6">
        <f>FLOOR(G54,0.00001)*D54</f>
        <v>0</v>
      </c>
    </row>
    <row r="55" spans="1:9" ht="13.5">
      <c r="A55" s="5"/>
      <c r="B55" s="19"/>
      <c r="C55" s="29" t="s">
        <v>42</v>
      </c>
      <c r="D55" s="27"/>
      <c r="E55" s="23"/>
      <c r="F55" s="24"/>
      <c r="G55" s="25"/>
      <c r="H55" s="22"/>
      <c r="I55" s="6"/>
    </row>
    <row r="56" spans="1:9" ht="13.5">
      <c r="A56" s="5"/>
      <c r="B56" s="19"/>
      <c r="C56" s="29"/>
      <c r="D56" s="27"/>
      <c r="E56" s="23"/>
      <c r="F56" s="24"/>
      <c r="G56" s="25"/>
      <c r="H56" s="22"/>
      <c r="I56" s="6"/>
    </row>
    <row r="57" spans="1:9" ht="13.5">
      <c r="A57" s="5">
        <v>13</v>
      </c>
      <c r="B57" s="19" t="s">
        <v>37</v>
      </c>
      <c r="C57" s="27">
        <v>3588000</v>
      </c>
      <c r="D57" s="30">
        <f>SUM(D58:D60)</f>
        <v>3588000</v>
      </c>
      <c r="E57" s="26">
        <f>(D57*100)/C57</f>
        <v>100</v>
      </c>
      <c r="F57" s="24">
        <v>0.2667</v>
      </c>
      <c r="G57" s="24">
        <v>0.2667</v>
      </c>
      <c r="H57" s="22">
        <f>(G57*100)/F57-100</f>
        <v>0</v>
      </c>
      <c r="I57" s="6">
        <f>FLOOR(G57,0.00001)*D57</f>
        <v>956919.6000000002</v>
      </c>
    </row>
    <row r="58" spans="1:9" ht="13.5">
      <c r="A58" s="5"/>
      <c r="B58" s="19"/>
      <c r="C58" s="29" t="s">
        <v>44</v>
      </c>
      <c r="D58" s="27">
        <v>1000000</v>
      </c>
      <c r="E58" s="23"/>
      <c r="F58" s="24"/>
      <c r="G58" s="25"/>
      <c r="H58" s="22"/>
      <c r="I58" s="6"/>
    </row>
    <row r="59" spans="1:9" ht="13.5">
      <c r="A59" s="5"/>
      <c r="B59" s="19"/>
      <c r="C59" s="29" t="s">
        <v>48</v>
      </c>
      <c r="D59" s="27">
        <v>37500</v>
      </c>
      <c r="E59" s="23"/>
      <c r="F59" s="24"/>
      <c r="G59" s="25"/>
      <c r="H59" s="22"/>
      <c r="I59" s="6"/>
    </row>
    <row r="60" spans="1:9" ht="13.5">
      <c r="A60" s="5"/>
      <c r="B60" s="19"/>
      <c r="C60" s="29" t="s">
        <v>49</v>
      </c>
      <c r="D60" s="27">
        <v>2550500</v>
      </c>
      <c r="E60" s="23"/>
      <c r="F60" s="24"/>
      <c r="G60" s="25"/>
      <c r="H60" s="22"/>
      <c r="I60" s="6"/>
    </row>
    <row r="61" spans="1:9" ht="13.5">
      <c r="A61" s="5"/>
      <c r="B61" s="19"/>
      <c r="C61" s="29"/>
      <c r="D61" s="27"/>
      <c r="E61" s="23"/>
      <c r="F61" s="24"/>
      <c r="G61" s="25"/>
      <c r="H61" s="22"/>
      <c r="I61" s="6"/>
    </row>
    <row r="62" spans="1:9" ht="13.5">
      <c r="A62" s="5">
        <v>14</v>
      </c>
      <c r="B62" s="19" t="s">
        <v>37</v>
      </c>
      <c r="C62" s="27">
        <v>27500</v>
      </c>
      <c r="D62" s="30">
        <f>SUM(D63:D63)</f>
        <v>27500</v>
      </c>
      <c r="E62" s="26">
        <f>(D62*100)/C62</f>
        <v>100</v>
      </c>
      <c r="F62" s="24">
        <v>0.2667</v>
      </c>
      <c r="G62" s="24">
        <v>0.2667</v>
      </c>
      <c r="H62" s="22">
        <f>(G62*100)/F62-100</f>
        <v>0</v>
      </c>
      <c r="I62" s="6">
        <f>FLOOR(G62,0.00001)*D62</f>
        <v>7334.250000000001</v>
      </c>
    </row>
    <row r="63" spans="1:9" ht="13.5">
      <c r="A63" s="5"/>
      <c r="B63" s="19"/>
      <c r="C63" s="29" t="s">
        <v>50</v>
      </c>
      <c r="D63" s="27">
        <v>27500</v>
      </c>
      <c r="E63" s="23"/>
      <c r="F63" s="24"/>
      <c r="G63" s="25"/>
      <c r="H63" s="22"/>
      <c r="I63" s="6"/>
    </row>
    <row r="64" spans="1:9" ht="13.5">
      <c r="A64" s="5"/>
      <c r="B64" s="19"/>
      <c r="C64" s="29"/>
      <c r="D64" s="27"/>
      <c r="E64" s="23"/>
      <c r="F64" s="24"/>
      <c r="G64" s="25"/>
      <c r="H64" s="22"/>
      <c r="I64" s="6"/>
    </row>
    <row r="65" spans="1:9" ht="13.5">
      <c r="A65" s="10"/>
      <c r="B65" s="13" t="s">
        <v>14</v>
      </c>
      <c r="C65" s="28">
        <f>SUM(C54,C57,C62)</f>
        <v>3624500</v>
      </c>
      <c r="D65" s="31">
        <f>SUM(D54,D57,D62)</f>
        <v>3615500</v>
      </c>
      <c r="E65" s="20">
        <f>(D65*100)/C65</f>
        <v>99.75168988826044</v>
      </c>
      <c r="F65" s="16"/>
      <c r="G65" s="16"/>
      <c r="H65" s="11"/>
      <c r="I65" s="21">
        <f>SUM(I54:I64)</f>
        <v>964253.8500000002</v>
      </c>
    </row>
    <row r="66" ht="12.75">
      <c r="C66" s="12"/>
    </row>
    <row r="67" spans="1:9" ht="13.5">
      <c r="A67" s="33" t="s">
        <v>25</v>
      </c>
      <c r="B67" s="34"/>
      <c r="C67" s="34"/>
      <c r="D67" s="34"/>
      <c r="E67" s="34"/>
      <c r="F67" s="34"/>
      <c r="G67" s="34"/>
      <c r="H67" s="34"/>
      <c r="I67" s="35"/>
    </row>
    <row r="68" spans="1:9" ht="13.5">
      <c r="A68" s="8"/>
      <c r="B68" s="8"/>
      <c r="C68" s="8"/>
      <c r="D68" s="8"/>
      <c r="E68" s="8"/>
      <c r="F68" s="8"/>
      <c r="G68" s="8"/>
      <c r="H68" s="8"/>
      <c r="I68" s="9"/>
    </row>
    <row r="69" spans="1:9" ht="13.5">
      <c r="A69" s="5">
        <v>15</v>
      </c>
      <c r="B69" s="19" t="s">
        <v>38</v>
      </c>
      <c r="C69" s="27">
        <v>621000</v>
      </c>
      <c r="D69" s="30">
        <f>SUM(D70:D70)</f>
        <v>0</v>
      </c>
      <c r="E69" s="26">
        <f>(D69*100)/C69</f>
        <v>0</v>
      </c>
      <c r="F69" s="24">
        <v>0.3834</v>
      </c>
      <c r="G69" s="22">
        <v>0</v>
      </c>
      <c r="H69" s="22">
        <v>0</v>
      </c>
      <c r="I69" s="6">
        <f>FLOOR(G69,0.00001)*D69</f>
        <v>0</v>
      </c>
    </row>
    <row r="70" spans="1:9" ht="13.5">
      <c r="A70" s="5"/>
      <c r="B70" s="19"/>
      <c r="C70" s="29" t="s">
        <v>42</v>
      </c>
      <c r="D70" s="27"/>
      <c r="E70" s="23"/>
      <c r="F70" s="24"/>
      <c r="G70" s="25"/>
      <c r="H70" s="22"/>
      <c r="I70" s="6"/>
    </row>
    <row r="71" spans="1:9" ht="13.5">
      <c r="A71" s="5"/>
      <c r="B71" s="19"/>
      <c r="C71" s="29"/>
      <c r="D71" s="27"/>
      <c r="E71" s="23"/>
      <c r="F71" s="24"/>
      <c r="G71" s="25"/>
      <c r="H71" s="22"/>
      <c r="I71" s="6"/>
    </row>
    <row r="72" spans="1:9" ht="13.5">
      <c r="A72" s="5">
        <v>16</v>
      </c>
      <c r="B72" s="19" t="s">
        <v>39</v>
      </c>
      <c r="C72" s="27">
        <v>1722546</v>
      </c>
      <c r="D72" s="30">
        <f>SUM(D73:D74)</f>
        <v>1722546</v>
      </c>
      <c r="E72" s="26">
        <f>(D72*100)/C72</f>
        <v>100</v>
      </c>
      <c r="F72" s="24">
        <v>0.3834</v>
      </c>
      <c r="G72" s="24">
        <v>0.401</v>
      </c>
      <c r="H72" s="22">
        <f>(G72*100)/F72-100</f>
        <v>4.590505998956701</v>
      </c>
      <c r="I72" s="6">
        <f>FLOOR(G72,0.00001)*D72</f>
        <v>690740.946</v>
      </c>
    </row>
    <row r="73" spans="1:9" ht="13.5">
      <c r="A73" s="5"/>
      <c r="B73" s="19"/>
      <c r="C73" s="29" t="s">
        <v>51</v>
      </c>
      <c r="D73" s="27">
        <v>922546</v>
      </c>
      <c r="E73" s="23"/>
      <c r="F73" s="24"/>
      <c r="G73" s="25"/>
      <c r="H73" s="22"/>
      <c r="I73" s="6"/>
    </row>
    <row r="74" spans="1:9" ht="13.5">
      <c r="A74" s="5"/>
      <c r="B74" s="19"/>
      <c r="C74" s="29" t="s">
        <v>45</v>
      </c>
      <c r="D74" s="27">
        <v>800000</v>
      </c>
      <c r="E74" s="23"/>
      <c r="F74" s="24"/>
      <c r="G74" s="25"/>
      <c r="H74" s="22"/>
      <c r="I74" s="6"/>
    </row>
    <row r="75" spans="1:9" ht="13.5">
      <c r="A75" s="5"/>
      <c r="B75" s="19"/>
      <c r="C75" s="29"/>
      <c r="D75" s="27"/>
      <c r="E75" s="23"/>
      <c r="F75" s="24"/>
      <c r="G75" s="25"/>
      <c r="H75" s="22"/>
      <c r="I75" s="6"/>
    </row>
    <row r="76" spans="1:9" ht="13.5">
      <c r="A76" s="5">
        <v>17</v>
      </c>
      <c r="B76" s="19" t="s">
        <v>26</v>
      </c>
      <c r="C76" s="27">
        <v>414000</v>
      </c>
      <c r="D76" s="30">
        <f>SUM(D77:D77)</f>
        <v>0</v>
      </c>
      <c r="E76" s="26">
        <f>(D76*100)/C76</f>
        <v>0</v>
      </c>
      <c r="F76" s="24">
        <v>0.3834</v>
      </c>
      <c r="G76" s="22">
        <v>0</v>
      </c>
      <c r="H76" s="22">
        <v>0</v>
      </c>
      <c r="I76" s="6">
        <f>FLOOR(G76,0.00001)*D76</f>
        <v>0</v>
      </c>
    </row>
    <row r="77" spans="1:9" ht="13.5">
      <c r="A77" s="5"/>
      <c r="B77" s="19"/>
      <c r="C77" s="29" t="s">
        <v>42</v>
      </c>
      <c r="D77" s="27"/>
      <c r="E77" s="23"/>
      <c r="F77" s="24"/>
      <c r="G77" s="25"/>
      <c r="H77" s="22"/>
      <c r="I77" s="6"/>
    </row>
    <row r="78" spans="1:9" ht="13.5">
      <c r="A78" s="5"/>
      <c r="B78" s="19"/>
      <c r="C78" s="29"/>
      <c r="D78" s="27"/>
      <c r="E78" s="23"/>
      <c r="F78" s="24"/>
      <c r="G78" s="25"/>
      <c r="H78" s="22"/>
      <c r="I78" s="6"/>
    </row>
    <row r="79" spans="1:9" ht="13.5">
      <c r="A79" s="5">
        <v>18</v>
      </c>
      <c r="B79" s="19" t="s">
        <v>40</v>
      </c>
      <c r="C79" s="27">
        <v>7548000</v>
      </c>
      <c r="D79" s="30">
        <f>SUM(D80:D82)</f>
        <v>7548000</v>
      </c>
      <c r="E79" s="26">
        <f>(D79*100)/C79</f>
        <v>100</v>
      </c>
      <c r="F79" s="24">
        <v>0.3834</v>
      </c>
      <c r="G79" s="24">
        <v>0.3834</v>
      </c>
      <c r="H79" s="22">
        <f>(G79*100)/F79-100</f>
        <v>0</v>
      </c>
      <c r="I79" s="6">
        <f>FLOOR(G79,0.00001)*D79</f>
        <v>2893903.2</v>
      </c>
    </row>
    <row r="80" spans="1:9" ht="13.5">
      <c r="A80" s="5"/>
      <c r="B80" s="19"/>
      <c r="C80" s="29" t="s">
        <v>51</v>
      </c>
      <c r="D80" s="27">
        <v>5348000</v>
      </c>
      <c r="E80" s="23"/>
      <c r="F80" s="24"/>
      <c r="G80" s="25"/>
      <c r="H80" s="22"/>
      <c r="I80" s="6"/>
    </row>
    <row r="81" spans="1:9" ht="13.5">
      <c r="A81" s="5"/>
      <c r="B81" s="19"/>
      <c r="C81" s="29" t="s">
        <v>45</v>
      </c>
      <c r="D81" s="27">
        <v>2000000</v>
      </c>
      <c r="E81" s="23"/>
      <c r="F81" s="24"/>
      <c r="G81" s="25"/>
      <c r="H81" s="22"/>
      <c r="I81" s="6"/>
    </row>
    <row r="82" spans="1:9" ht="13.5">
      <c r="A82" s="5"/>
      <c r="B82" s="19"/>
      <c r="C82" s="29" t="s">
        <v>52</v>
      </c>
      <c r="D82" s="27">
        <v>200000</v>
      </c>
      <c r="E82" s="23"/>
      <c r="F82" s="24"/>
      <c r="G82" s="25"/>
      <c r="H82" s="22"/>
      <c r="I82" s="6"/>
    </row>
    <row r="83" spans="1:9" ht="13.5">
      <c r="A83" s="5"/>
      <c r="B83" s="19"/>
      <c r="C83" s="29"/>
      <c r="D83" s="27"/>
      <c r="E83" s="23"/>
      <c r="F83" s="24"/>
      <c r="G83" s="25"/>
      <c r="H83" s="22"/>
      <c r="I83" s="6"/>
    </row>
    <row r="84" spans="1:9" ht="13.5">
      <c r="A84" s="5">
        <v>19</v>
      </c>
      <c r="B84" s="19" t="s">
        <v>41</v>
      </c>
      <c r="C84" s="27">
        <v>5994000</v>
      </c>
      <c r="D84" s="30">
        <f>SUM(D85:D85)</f>
        <v>300000</v>
      </c>
      <c r="E84" s="26">
        <f>(D84*100)/C84</f>
        <v>5.005005005005005</v>
      </c>
      <c r="F84" s="24">
        <v>0.3834</v>
      </c>
      <c r="G84" s="24">
        <v>0.3834</v>
      </c>
      <c r="H84" s="22">
        <f>(G84*100)/F84-100</f>
        <v>0</v>
      </c>
      <c r="I84" s="6">
        <f>FLOOR(G84,0.00001)*D84</f>
        <v>115020</v>
      </c>
    </row>
    <row r="85" spans="1:9" ht="13.5">
      <c r="A85" s="5"/>
      <c r="B85" s="19"/>
      <c r="C85" s="29" t="s">
        <v>51</v>
      </c>
      <c r="D85" s="27">
        <v>300000</v>
      </c>
      <c r="E85" s="23"/>
      <c r="F85" s="24"/>
      <c r="G85" s="25"/>
      <c r="H85" s="22"/>
      <c r="I85" s="6"/>
    </row>
    <row r="86" spans="1:9" ht="13.5">
      <c r="A86" s="5"/>
      <c r="B86" s="19"/>
      <c r="C86" s="29"/>
      <c r="D86" s="27"/>
      <c r="E86" s="23"/>
      <c r="F86" s="24"/>
      <c r="G86" s="25"/>
      <c r="H86" s="22"/>
      <c r="I86" s="6"/>
    </row>
    <row r="87" spans="1:9" ht="13.5">
      <c r="A87" s="10"/>
      <c r="B87" s="13" t="s">
        <v>14</v>
      </c>
      <c r="C87" s="28">
        <f>SUM(C69,C72,C76,C79,C84)</f>
        <v>16299546</v>
      </c>
      <c r="D87" s="31">
        <f>SUM(D69,D72,D76,D79,D84)</f>
        <v>9570546</v>
      </c>
      <c r="E87" s="20">
        <f>(D87*100)/C87</f>
        <v>58.716641555537805</v>
      </c>
      <c r="F87" s="16"/>
      <c r="G87" s="16"/>
      <c r="H87" s="11"/>
      <c r="I87" s="21">
        <f>SUM(I69:I86)</f>
        <v>3699664.146</v>
      </c>
    </row>
    <row r="88" spans="1:9" ht="13.5">
      <c r="A88" s="5"/>
      <c r="B88" s="19"/>
      <c r="C88" s="29"/>
      <c r="D88" s="27"/>
      <c r="E88" s="23"/>
      <c r="F88" s="24"/>
      <c r="G88" s="25"/>
      <c r="H88" s="22"/>
      <c r="I88" s="6"/>
    </row>
    <row r="89" spans="1:9" ht="13.5">
      <c r="A89" s="14"/>
      <c r="B89" s="13" t="s">
        <v>12</v>
      </c>
      <c r="C89" s="28">
        <f>SUM(C30,C50,C65,C87)</f>
        <v>29926471</v>
      </c>
      <c r="D89" s="28">
        <f>SUM(D30,D50,D65,D87)</f>
        <v>15675251</v>
      </c>
      <c r="E89" s="20">
        <f>(D89*100)/C89</f>
        <v>52.37921638004027</v>
      </c>
      <c r="F89" s="15"/>
      <c r="G89" s="15"/>
      <c r="H89" s="15"/>
      <c r="I89" s="32">
        <f>SUM(I30,I50,I65,I87)</f>
        <v>5671942.291</v>
      </c>
    </row>
  </sheetData>
  <sheetProtection/>
  <mergeCells count="5">
    <mergeCell ref="A67:I67"/>
    <mergeCell ref="A2:I2"/>
    <mergeCell ref="A8:I8"/>
    <mergeCell ref="A32:I32"/>
    <mergeCell ref="A52:I5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2011-01-26T20:49:42Z</cp:lastPrinted>
  <dcterms:created xsi:type="dcterms:W3CDTF">2005-05-09T20:19:33Z</dcterms:created>
  <dcterms:modified xsi:type="dcterms:W3CDTF">2011-02-10T16:06:28Z</dcterms:modified>
  <cp:category/>
  <cp:version/>
  <cp:contentType/>
  <cp:contentStatus/>
</cp:coreProperties>
</file>