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<sst xmlns="http://schemas.openxmlformats.org/spreadsheetml/2006/main" count="99" uniqueCount="50">
  <si>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</si>
  <si>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</si>
  <si>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</si>
  <si>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</si>
  <si>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</si>
  <si>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</si>
  <si>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</si>
  <si>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</si>
  <si>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</si>
  <si>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</si>
  <si>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</si>
  <si>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</si>
  <si>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</si>
  <si>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</si>
  <si>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</si>
  <si>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</si>
  <si>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</si>
  <si>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</si>
  <si>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</si>
  <si>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</si>
  <si>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GO</t>
  </si>
  <si>
    <t>Totais/Médias GO</t>
  </si>
  <si>
    <t>Chapadão do Céu</t>
  </si>
  <si>
    <t>Jataí</t>
  </si>
  <si>
    <t>Campos de Julio</t>
  </si>
  <si>
    <t>Claudia</t>
  </si>
  <si>
    <t>Caiaponia</t>
  </si>
  <si>
    <t>Rio Verde</t>
  </si>
  <si>
    <t>0,300</t>
  </si>
  <si>
    <t>0,301</t>
  </si>
  <si>
    <t>0,317</t>
  </si>
  <si>
    <t>0,318</t>
  </si>
  <si>
    <t>Mineiros</t>
  </si>
  <si>
    <t>Montividiu</t>
  </si>
  <si>
    <t>Porteirão</t>
  </si>
  <si>
    <t>Portelandia</t>
  </si>
  <si>
    <t>0,314</t>
  </si>
  <si>
    <t>0,311</t>
  </si>
  <si>
    <t>0,323</t>
  </si>
  <si>
    <t>0,310</t>
  </si>
  <si>
    <t>0,319</t>
  </si>
  <si>
    <t>Aviso de Venda de Milho VEP N/NE - 081/2007 de 15/02/2007</t>
  </si>
  <si>
    <t>MS</t>
  </si>
  <si>
    <t>Totais/Médias MS</t>
  </si>
  <si>
    <t>0,284</t>
  </si>
  <si>
    <t>Dourados</t>
  </si>
  <si>
    <t>Sidrolandia</t>
  </si>
  <si>
    <t>Campo Novo do Parecis</t>
  </si>
  <si>
    <t>Porto dos Gauchos</t>
  </si>
  <si>
    <t xml:space="preserve">Sorriso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</si>
</sst>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C16">
      <selection activeCell="I41" sqref="I4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41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26</v>
      </c>
      <c r="C8" s="11">
        <v>1415248</v>
      </c>
      <c r="D8" s="11">
        <v>1397500</v>
      </c>
      <c r="E8" s="12">
        <f>(D8*100)/C8</f>
        <v>98.74594417374199</v>
      </c>
      <c r="F8" s="20" t="s">
        <v>28</v>
      </c>
      <c r="G8" s="20" t="s">
        <v>30</v>
      </c>
      <c r="H8" s="18">
        <f>((G8*100)/F8)-100</f>
        <v>5.666666666666671</v>
      </c>
      <c r="I8" s="12">
        <f>FLOOR(G8,0.00001)*D8</f>
        <v>443007.5</v>
      </c>
    </row>
    <row r="9" spans="1:9" ht="13.5">
      <c r="A9" s="9">
        <v>2</v>
      </c>
      <c r="B9" s="10" t="s">
        <v>22</v>
      </c>
      <c r="C9" s="11">
        <v>1223010</v>
      </c>
      <c r="D9" s="11">
        <v>1200000</v>
      </c>
      <c r="E9" s="12">
        <f>(D9*100)/C9</f>
        <v>98.1185762994579</v>
      </c>
      <c r="F9" s="20" t="s">
        <v>28</v>
      </c>
      <c r="G9" s="20" t="s">
        <v>28</v>
      </c>
      <c r="H9" s="18">
        <f>((G9*100)/F9)-100</f>
        <v>0</v>
      </c>
      <c r="I9" s="12">
        <f>FLOOR(G9,0.00001)*D9</f>
        <v>360000.00000000006</v>
      </c>
    </row>
    <row r="10" spans="1:9" ht="13.5">
      <c r="A10" s="9">
        <v>3</v>
      </c>
      <c r="B10" s="10" t="s">
        <v>22</v>
      </c>
      <c r="C10" s="11">
        <v>2000000</v>
      </c>
      <c r="D10" s="11">
        <v>2000000</v>
      </c>
      <c r="E10" s="12">
        <f aca="true" t="shared" si="0" ref="E10:E16">(D10*100)/C10</f>
        <v>100</v>
      </c>
      <c r="F10" s="20" t="s">
        <v>28</v>
      </c>
      <c r="G10" s="20" t="s">
        <v>29</v>
      </c>
      <c r="H10" s="18">
        <f aca="true" t="shared" si="1" ref="H10:H16">((G10*100)/F10)-100</f>
        <v>0.3333333333333286</v>
      </c>
      <c r="I10" s="12">
        <f aca="true" t="shared" si="2" ref="I10:I16">FLOOR(G10,0.00001)*D10</f>
        <v>602000.0000000001</v>
      </c>
    </row>
    <row r="11" spans="1:9" ht="13.5">
      <c r="A11" s="9">
        <v>4</v>
      </c>
      <c r="B11" s="10" t="s">
        <v>22</v>
      </c>
      <c r="C11" s="11">
        <v>2460000</v>
      </c>
      <c r="D11" s="11">
        <v>1580000</v>
      </c>
      <c r="E11" s="12">
        <f t="shared" si="0"/>
        <v>64.22764227642277</v>
      </c>
      <c r="F11" s="20" t="s">
        <v>28</v>
      </c>
      <c r="G11" s="20" t="s">
        <v>28</v>
      </c>
      <c r="H11" s="18">
        <f t="shared" si="1"/>
        <v>0</v>
      </c>
      <c r="I11" s="12">
        <f t="shared" si="2"/>
        <v>474000.00000000006</v>
      </c>
    </row>
    <row r="12" spans="1:9" ht="13.5">
      <c r="A12" s="9">
        <v>5</v>
      </c>
      <c r="B12" s="10" t="s">
        <v>22</v>
      </c>
      <c r="C12" s="11">
        <v>2700000</v>
      </c>
      <c r="D12" s="11">
        <v>600000</v>
      </c>
      <c r="E12" s="12">
        <f t="shared" si="0"/>
        <v>22.22222222222222</v>
      </c>
      <c r="F12" s="20" t="s">
        <v>28</v>
      </c>
      <c r="G12" s="20" t="s">
        <v>28</v>
      </c>
      <c r="H12" s="18">
        <f t="shared" si="1"/>
        <v>0</v>
      </c>
      <c r="I12" s="12">
        <f t="shared" si="2"/>
        <v>180000.00000000003</v>
      </c>
    </row>
    <row r="13" spans="1:9" ht="13.5">
      <c r="A13" s="9">
        <v>6</v>
      </c>
      <c r="B13" s="10" t="s">
        <v>22</v>
      </c>
      <c r="C13" s="11">
        <v>2000000</v>
      </c>
      <c r="D13" s="11">
        <v>0</v>
      </c>
      <c r="E13" s="12">
        <f t="shared" si="0"/>
        <v>0</v>
      </c>
      <c r="F13" s="20" t="s">
        <v>28</v>
      </c>
      <c r="G13" s="11">
        <v>0</v>
      </c>
      <c r="H13" s="11">
        <v>0</v>
      </c>
      <c r="I13" s="12">
        <f t="shared" si="2"/>
        <v>0</v>
      </c>
    </row>
    <row r="14" spans="1:9" ht="13.5">
      <c r="A14" s="9">
        <v>7</v>
      </c>
      <c r="B14" s="10" t="s">
        <v>22</v>
      </c>
      <c r="C14" s="11">
        <v>1102400</v>
      </c>
      <c r="D14" s="11">
        <v>0</v>
      </c>
      <c r="E14" s="12">
        <f t="shared" si="0"/>
        <v>0</v>
      </c>
      <c r="F14" s="20" t="s">
        <v>28</v>
      </c>
      <c r="G14" s="11">
        <v>0</v>
      </c>
      <c r="H14" s="11">
        <v>0</v>
      </c>
      <c r="I14" s="12">
        <f t="shared" si="2"/>
        <v>0</v>
      </c>
    </row>
    <row r="15" spans="1:9" ht="13.5">
      <c r="A15" s="9">
        <v>8</v>
      </c>
      <c r="B15" s="10" t="s">
        <v>23</v>
      </c>
      <c r="C15" s="11">
        <v>1980948</v>
      </c>
      <c r="D15" s="11">
        <v>1976000</v>
      </c>
      <c r="E15" s="12">
        <f t="shared" si="0"/>
        <v>99.75022060144941</v>
      </c>
      <c r="F15" s="20" t="s">
        <v>28</v>
      </c>
      <c r="G15" s="20" t="s">
        <v>31</v>
      </c>
      <c r="H15" s="18">
        <f t="shared" si="1"/>
        <v>6</v>
      </c>
      <c r="I15" s="12">
        <f t="shared" si="2"/>
        <v>628368</v>
      </c>
    </row>
    <row r="16" spans="1:9" ht="13.5">
      <c r="A16" s="9">
        <v>9</v>
      </c>
      <c r="B16" s="10" t="s">
        <v>23</v>
      </c>
      <c r="C16" s="11">
        <v>1442000</v>
      </c>
      <c r="D16" s="11">
        <v>1417000</v>
      </c>
      <c r="E16" s="12">
        <f t="shared" si="0"/>
        <v>98.26629680998613</v>
      </c>
      <c r="F16" s="20" t="s">
        <v>28</v>
      </c>
      <c r="G16" s="20" t="s">
        <v>36</v>
      </c>
      <c r="H16" s="18">
        <f t="shared" si="1"/>
        <v>4.666666666666671</v>
      </c>
      <c r="I16" s="12">
        <f t="shared" si="2"/>
        <v>444938</v>
      </c>
    </row>
    <row r="17" spans="1:9" ht="13.5">
      <c r="A17" s="9">
        <v>10</v>
      </c>
      <c r="B17" s="10" t="s">
        <v>32</v>
      </c>
      <c r="C17" s="11">
        <v>2005838</v>
      </c>
      <c r="D17" s="11">
        <v>1747000</v>
      </c>
      <c r="E17" s="12">
        <f aca="true" t="shared" si="3" ref="E17:E23">(D17*100)/C17</f>
        <v>87.09576745479944</v>
      </c>
      <c r="F17" s="20" t="s">
        <v>28</v>
      </c>
      <c r="G17" s="20" t="s">
        <v>37</v>
      </c>
      <c r="H17" s="18">
        <f aca="true" t="shared" si="4" ref="H17:H23">((G17*100)/F17)-100</f>
        <v>3.6666666666666714</v>
      </c>
      <c r="I17" s="12">
        <f aca="true" t="shared" si="5" ref="I17:I23">FLOOR(G17,0.00001)*D17</f>
        <v>543317</v>
      </c>
    </row>
    <row r="18" spans="1:9" ht="13.5">
      <c r="A18" s="9">
        <v>11</v>
      </c>
      <c r="B18" s="10" t="s">
        <v>33</v>
      </c>
      <c r="C18" s="11">
        <v>119880</v>
      </c>
      <c r="D18" s="11">
        <v>119880</v>
      </c>
      <c r="E18" s="12">
        <f t="shared" si="3"/>
        <v>100</v>
      </c>
      <c r="F18" s="20" t="s">
        <v>28</v>
      </c>
      <c r="G18" s="20" t="s">
        <v>38</v>
      </c>
      <c r="H18" s="18">
        <f t="shared" si="4"/>
        <v>7.666666666666686</v>
      </c>
      <c r="I18" s="12">
        <f t="shared" si="5"/>
        <v>38721.24</v>
      </c>
    </row>
    <row r="19" spans="1:9" ht="13.5">
      <c r="A19" s="9">
        <v>12</v>
      </c>
      <c r="B19" s="10" t="s">
        <v>34</v>
      </c>
      <c r="C19" s="11">
        <v>882690</v>
      </c>
      <c r="D19" s="11">
        <v>840000</v>
      </c>
      <c r="E19" s="12">
        <f t="shared" si="3"/>
        <v>95.1636474866601</v>
      </c>
      <c r="F19" s="20" t="s">
        <v>28</v>
      </c>
      <c r="G19" s="20" t="s">
        <v>31</v>
      </c>
      <c r="H19" s="18">
        <f t="shared" si="4"/>
        <v>6</v>
      </c>
      <c r="I19" s="12">
        <f t="shared" si="5"/>
        <v>267120</v>
      </c>
    </row>
    <row r="20" spans="1:9" ht="13.5">
      <c r="A20" s="9">
        <v>13</v>
      </c>
      <c r="B20" s="10" t="s">
        <v>35</v>
      </c>
      <c r="C20" s="11">
        <v>1609986</v>
      </c>
      <c r="D20" s="11">
        <v>1599500</v>
      </c>
      <c r="E20" s="12">
        <f t="shared" si="3"/>
        <v>99.3486899886086</v>
      </c>
      <c r="F20" s="20" t="s">
        <v>28</v>
      </c>
      <c r="G20" s="20" t="s">
        <v>39</v>
      </c>
      <c r="H20" s="18">
        <f t="shared" si="4"/>
        <v>3.333333333333343</v>
      </c>
      <c r="I20" s="12">
        <f t="shared" si="5"/>
        <v>495845</v>
      </c>
    </row>
    <row r="21" spans="1:9" ht="13.5">
      <c r="A21" s="9">
        <v>14</v>
      </c>
      <c r="B21" s="10" t="s">
        <v>27</v>
      </c>
      <c r="C21" s="11">
        <v>2000000</v>
      </c>
      <c r="D21" s="11">
        <v>2000000</v>
      </c>
      <c r="E21" s="12">
        <f t="shared" si="3"/>
        <v>100</v>
      </c>
      <c r="F21" s="20" t="s">
        <v>28</v>
      </c>
      <c r="G21" s="20" t="s">
        <v>37</v>
      </c>
      <c r="H21" s="18">
        <f t="shared" si="4"/>
        <v>3.6666666666666714</v>
      </c>
      <c r="I21" s="12">
        <f t="shared" si="5"/>
        <v>622000</v>
      </c>
    </row>
    <row r="22" spans="1:9" ht="13.5">
      <c r="A22" s="9">
        <v>15</v>
      </c>
      <c r="B22" s="10" t="s">
        <v>27</v>
      </c>
      <c r="C22" s="11">
        <v>2000000</v>
      </c>
      <c r="D22" s="11">
        <v>1979000</v>
      </c>
      <c r="E22" s="12">
        <f t="shared" si="3"/>
        <v>98.95</v>
      </c>
      <c r="F22" s="20" t="s">
        <v>28</v>
      </c>
      <c r="G22" s="20" t="s">
        <v>40</v>
      </c>
      <c r="H22" s="18">
        <f t="shared" si="4"/>
        <v>6.333333333333343</v>
      </c>
      <c r="I22" s="12">
        <f t="shared" si="5"/>
        <v>631301</v>
      </c>
    </row>
    <row r="23" spans="1:9" ht="13.5">
      <c r="A23" s="9">
        <v>16</v>
      </c>
      <c r="B23" s="10" t="s">
        <v>27</v>
      </c>
      <c r="C23" s="11">
        <v>2000000</v>
      </c>
      <c r="D23" s="11">
        <v>2000000</v>
      </c>
      <c r="E23" s="12">
        <f t="shared" si="3"/>
        <v>100</v>
      </c>
      <c r="F23" s="20" t="s">
        <v>28</v>
      </c>
      <c r="G23" s="20" t="s">
        <v>37</v>
      </c>
      <c r="H23" s="18">
        <f t="shared" si="4"/>
        <v>3.6666666666666714</v>
      </c>
      <c r="I23" s="12">
        <f t="shared" si="5"/>
        <v>622000</v>
      </c>
    </row>
    <row r="24" spans="1:9" ht="13.5">
      <c r="A24" s="13"/>
      <c r="B24" s="14" t="s">
        <v>21</v>
      </c>
      <c r="C24" s="15">
        <f>SUM(C8:C23)</f>
        <v>26942000</v>
      </c>
      <c r="D24" s="15">
        <f>SUM(D8:D23)</f>
        <v>20455880</v>
      </c>
      <c r="E24" s="16">
        <f>(D24*100)/C24</f>
        <v>75.92561799420979</v>
      </c>
      <c r="F24" s="17"/>
      <c r="G24" s="22">
        <f>(I24/D24)</f>
        <v>0.3105521610412263</v>
      </c>
      <c r="H24" s="16"/>
      <c r="I24" s="16">
        <f>SUM(I8:I23)</f>
        <v>6352617.74</v>
      </c>
    </row>
    <row r="25" spans="1:9" ht="13.5">
      <c r="A25" s="6" t="s">
        <v>42</v>
      </c>
      <c r="B25" s="6"/>
      <c r="C25" s="7"/>
      <c r="D25" s="7"/>
      <c r="E25" s="6"/>
      <c r="F25" s="8"/>
      <c r="G25" s="6"/>
      <c r="H25" s="19"/>
      <c r="I25" s="6"/>
    </row>
    <row r="26" spans="1:9" ht="13.5">
      <c r="A26" s="9">
        <v>17</v>
      </c>
      <c r="B26" s="10" t="s">
        <v>45</v>
      </c>
      <c r="C26" s="11">
        <v>1500000</v>
      </c>
      <c r="D26" s="11">
        <v>0</v>
      </c>
      <c r="E26" s="12">
        <f>(D26*100)/C26</f>
        <v>0</v>
      </c>
      <c r="F26" s="20" t="s">
        <v>44</v>
      </c>
      <c r="G26" s="11">
        <v>0</v>
      </c>
      <c r="H26" s="11">
        <v>0</v>
      </c>
      <c r="I26" s="12">
        <f>FLOOR(G26,0.00001)*D26</f>
        <v>0</v>
      </c>
    </row>
    <row r="27" spans="1:9" ht="13.5">
      <c r="A27" s="9">
        <v>18</v>
      </c>
      <c r="B27" s="10" t="s">
        <v>46</v>
      </c>
      <c r="C27" s="11">
        <v>1843000</v>
      </c>
      <c r="D27" s="11">
        <v>0</v>
      </c>
      <c r="E27" s="12">
        <f>(D27*100)/C27</f>
        <v>0</v>
      </c>
      <c r="F27" s="20" t="s">
        <v>44</v>
      </c>
      <c r="G27" s="11">
        <v>0</v>
      </c>
      <c r="H27" s="11">
        <v>0</v>
      </c>
      <c r="I27" s="12">
        <f>FLOOR(G27,0.00001)*D27</f>
        <v>0</v>
      </c>
    </row>
    <row r="28" spans="1:9" ht="13.5">
      <c r="A28" s="13"/>
      <c r="B28" s="14" t="s">
        <v>43</v>
      </c>
      <c r="C28" s="15">
        <f>SUM(C26:C27)</f>
        <v>3343000</v>
      </c>
      <c r="D28" s="15">
        <f>SUM(D26:D27)</f>
        <v>0</v>
      </c>
      <c r="E28" s="16">
        <f>(D28*100)/C28</f>
        <v>0</v>
      </c>
      <c r="F28" s="17"/>
      <c r="G28" s="22" t="e">
        <f>(I28/D28)</f>
        <v>#DIV/0!</v>
      </c>
      <c r="H28" s="16"/>
      <c r="I28" s="16">
        <f>SUM(I26:I27)</f>
        <v>0</v>
      </c>
    </row>
    <row r="29" spans="1:9" ht="13.5">
      <c r="A29" s="6" t="s">
        <v>17</v>
      </c>
      <c r="B29" s="6"/>
      <c r="C29" s="7"/>
      <c r="D29" s="7"/>
      <c r="E29" s="6"/>
      <c r="F29" s="8"/>
      <c r="G29" s="6"/>
      <c r="H29" s="19"/>
      <c r="I29" s="6"/>
    </row>
    <row r="30" spans="1:9" ht="13.5">
      <c r="A30" s="9">
        <v>19</v>
      </c>
      <c r="B30" s="10" t="s">
        <v>47</v>
      </c>
      <c r="C30" s="11">
        <v>5000000</v>
      </c>
      <c r="D30" s="11">
        <v>0</v>
      </c>
      <c r="E30" s="12">
        <f aca="true" t="shared" si="6" ref="E30:E38">(D30*100)/C30</f>
        <v>0</v>
      </c>
      <c r="F30" s="20" t="s">
        <v>19</v>
      </c>
      <c r="G30" s="11">
        <v>0</v>
      </c>
      <c r="H30" s="11">
        <v>0</v>
      </c>
      <c r="I30" s="12">
        <f aca="true" t="shared" si="7" ref="I30:I35">FLOOR(G30,0.00001)*D30</f>
        <v>0</v>
      </c>
    </row>
    <row r="31" spans="1:9" ht="13.5">
      <c r="A31" s="9">
        <v>20</v>
      </c>
      <c r="B31" s="10" t="s">
        <v>47</v>
      </c>
      <c r="C31" s="11">
        <v>2000000</v>
      </c>
      <c r="D31" s="11">
        <v>0</v>
      </c>
      <c r="E31" s="12">
        <f t="shared" si="6"/>
        <v>0</v>
      </c>
      <c r="F31" s="20" t="s">
        <v>19</v>
      </c>
      <c r="G31" s="11">
        <v>0</v>
      </c>
      <c r="H31" s="11">
        <v>0</v>
      </c>
      <c r="I31" s="12">
        <f t="shared" si="7"/>
        <v>0</v>
      </c>
    </row>
    <row r="32" spans="1:9" ht="13.5">
      <c r="A32" s="9">
        <v>21</v>
      </c>
      <c r="B32" s="10" t="s">
        <v>24</v>
      </c>
      <c r="C32" s="11">
        <v>3000000</v>
      </c>
      <c r="D32" s="11">
        <v>1439000</v>
      </c>
      <c r="E32" s="12">
        <f t="shared" si="6"/>
        <v>47.96666666666667</v>
      </c>
      <c r="F32" s="20" t="s">
        <v>19</v>
      </c>
      <c r="G32" s="20" t="s">
        <v>19</v>
      </c>
      <c r="H32" s="18">
        <f>((G32*100)/F32)-100</f>
        <v>0</v>
      </c>
      <c r="I32" s="12">
        <f t="shared" si="7"/>
        <v>306507.00000000006</v>
      </c>
    </row>
    <row r="33" spans="1:9" ht="13.5">
      <c r="A33" s="9">
        <v>22</v>
      </c>
      <c r="B33" s="10" t="s">
        <v>24</v>
      </c>
      <c r="C33" s="11">
        <v>2000000</v>
      </c>
      <c r="D33" s="11">
        <v>500000</v>
      </c>
      <c r="E33" s="12">
        <f t="shared" si="6"/>
        <v>25</v>
      </c>
      <c r="F33" s="20" t="s">
        <v>19</v>
      </c>
      <c r="G33" s="20" t="s">
        <v>19</v>
      </c>
      <c r="H33" s="18">
        <f>((G33*100)/F33)-100</f>
        <v>0</v>
      </c>
      <c r="I33" s="12">
        <f t="shared" si="7"/>
        <v>106500.00000000001</v>
      </c>
    </row>
    <row r="34" spans="1:9" ht="13.5">
      <c r="A34" s="9">
        <v>23</v>
      </c>
      <c r="B34" s="10" t="s">
        <v>25</v>
      </c>
      <c r="C34" s="11">
        <v>1300000</v>
      </c>
      <c r="D34" s="11">
        <v>0</v>
      </c>
      <c r="E34" s="12">
        <f t="shared" si="6"/>
        <v>0</v>
      </c>
      <c r="F34" s="20" t="s">
        <v>19</v>
      </c>
      <c r="G34" s="11">
        <v>0</v>
      </c>
      <c r="H34" s="11">
        <v>0</v>
      </c>
      <c r="I34" s="12">
        <f t="shared" si="7"/>
        <v>0</v>
      </c>
    </row>
    <row r="35" spans="1:9" ht="13.5">
      <c r="A35" s="9">
        <v>24</v>
      </c>
      <c r="B35" s="10" t="s">
        <v>48</v>
      </c>
      <c r="C35" s="11">
        <v>4100000</v>
      </c>
      <c r="D35" s="11">
        <v>0</v>
      </c>
      <c r="E35" s="12">
        <f t="shared" si="6"/>
        <v>0</v>
      </c>
      <c r="F35" s="20" t="s">
        <v>19</v>
      </c>
      <c r="G35" s="11">
        <v>0</v>
      </c>
      <c r="H35" s="11">
        <v>0</v>
      </c>
      <c r="I35" s="12">
        <f t="shared" si="7"/>
        <v>0</v>
      </c>
    </row>
    <row r="36" spans="1:9" ht="13.5">
      <c r="A36" s="9">
        <v>24</v>
      </c>
      <c r="B36" s="10" t="s">
        <v>49</v>
      </c>
      <c r="C36" s="11">
        <v>5000000</v>
      </c>
      <c r="D36" s="11">
        <v>0</v>
      </c>
      <c r="E36" s="12">
        <f>(D36*100)/C36</f>
        <v>0</v>
      </c>
      <c r="F36" s="20" t="s">
        <v>19</v>
      </c>
      <c r="G36" s="11">
        <v>0</v>
      </c>
      <c r="H36" s="11">
        <v>0</v>
      </c>
      <c r="I36" s="12">
        <f>FLOOR(G36,0.00001)*D36</f>
        <v>0</v>
      </c>
    </row>
    <row r="37" spans="1:9" ht="13.5">
      <c r="A37" s="9">
        <v>24</v>
      </c>
      <c r="B37" s="10" t="s">
        <v>49</v>
      </c>
      <c r="C37" s="11">
        <v>4341944</v>
      </c>
      <c r="D37" s="11">
        <v>0</v>
      </c>
      <c r="E37" s="12">
        <f>(D37*100)/C37</f>
        <v>0</v>
      </c>
      <c r="F37" s="20" t="s">
        <v>19</v>
      </c>
      <c r="G37" s="11">
        <v>0</v>
      </c>
      <c r="H37" s="11">
        <v>0</v>
      </c>
      <c r="I37" s="12">
        <f>FLOOR(G37,0.00001)*D37</f>
        <v>0</v>
      </c>
    </row>
    <row r="38" spans="1:9" ht="13.5">
      <c r="A38" s="13"/>
      <c r="B38" s="14" t="s">
        <v>18</v>
      </c>
      <c r="C38" s="15">
        <f>SUM(C30:C37)</f>
        <v>26741944</v>
      </c>
      <c r="D38" s="15">
        <f>SUM(D30:D37)</f>
        <v>1939000</v>
      </c>
      <c r="E38" s="16">
        <f t="shared" si="6"/>
        <v>7.250781768146699</v>
      </c>
      <c r="F38" s="17"/>
      <c r="G38" s="22">
        <f>(I38/D38)</f>
        <v>0.21300000000000002</v>
      </c>
      <c r="H38" s="16"/>
      <c r="I38" s="16">
        <f>SUM(I30:I37)</f>
        <v>413007.00000000006</v>
      </c>
    </row>
    <row r="40" spans="1:9" ht="13.5">
      <c r="A40" s="13"/>
      <c r="B40" s="14" t="s">
        <v>13</v>
      </c>
      <c r="C40" s="15">
        <f>SUM(C24,C28,C38)</f>
        <v>57026944</v>
      </c>
      <c r="D40" s="15">
        <f>SUM(D24,D28,D38)</f>
        <v>22394880</v>
      </c>
      <c r="E40" s="16">
        <f>(D40*100)/C40</f>
        <v>39.27069982918952</v>
      </c>
      <c r="F40" s="17"/>
      <c r="G40" s="22">
        <f>(I40/D40)</f>
        <v>0.3021058715206333</v>
      </c>
      <c r="H40" s="16"/>
      <c r="I40" s="16">
        <f>SUM(I24,I28,I38)</f>
        <v>6765624.74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2007-02-15T16:45:23Z</dcterms:modified>
  <cp:category/>
  <cp:version/>
  <cp:contentType/>
  <cp:contentStatus/>
</cp:coreProperties>
</file>