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8 MILHO VENDA 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<sst xmlns="http://schemas.openxmlformats.org/spreadsheetml/2006/main" count="80" uniqueCount="52">
  <si>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</si>
  <si>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</si>
  <si>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</si>
  <si>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</si>
  <si>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</si>
  <si>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</si>
  <si>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</si>
  <si>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</si>
  <si>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</si>
  <si>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</si>
  <si>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</si>
  <si>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</si>
  <si>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</si>
  <si>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</si>
  <si>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</si>
  <si>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</si>
  <si>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</si>
  <si>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</si>
  <si>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</si>
  <si>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</si>
  <si>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</si>
  <si>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MG</t>
  </si>
  <si>
    <t>DF</t>
  </si>
  <si>
    <t>Brasília</t>
  </si>
  <si>
    <t>Uberlândia</t>
  </si>
  <si>
    <t>BNM</t>
  </si>
  <si>
    <t>BBSB</t>
  </si>
  <si>
    <t>BBM GO</t>
  </si>
  <si>
    <t>BCMM</t>
  </si>
  <si>
    <t>BCML</t>
  </si>
  <si>
    <t xml:space="preserve">        AVISO DE VENDA DE MILHO EM GRÃOS – Nº 058/11 - 02/03/2011</t>
  </si>
  <si>
    <t>Castelândia</t>
  </si>
  <si>
    <t>Edealina</t>
  </si>
  <si>
    <t>Capinopolis</t>
  </si>
  <si>
    <t>Conceição das Alagoas</t>
  </si>
  <si>
    <t>Frutal</t>
  </si>
  <si>
    <t>Ituiutaba</t>
  </si>
  <si>
    <t>Uberaba</t>
  </si>
  <si>
    <t>MT</t>
  </si>
  <si>
    <t>Pedra Preta</t>
  </si>
  <si>
    <t>Santa Rita do Trivelato</t>
  </si>
  <si>
    <t xml:space="preserve">Sorriso </t>
  </si>
  <si>
    <t>Vera</t>
  </si>
  <si>
    <t>Rio Bonito do Iguaçu</t>
  </si>
  <si>
    <t>Roncador</t>
  </si>
  <si>
    <t>Santa Teresinha de Itaipu</t>
  </si>
  <si>
    <t>Três Barras do Paraná</t>
  </si>
  <si>
    <t>TO</t>
  </si>
  <si>
    <t>Dianopolis</t>
  </si>
  <si>
    <t>RETIRADO</t>
  </si>
  <si>
    <t>BMCS</t>
  </si>
  <si>
    <t>BCMR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</si>
</sst>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"/>
  <sheetViews>
    <sheetView tabSelected="1" workbookViewId="0" topLeftCell="A75">
      <selection activeCell="C103" sqref="C10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30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23</v>
      </c>
      <c r="C10" s="27">
        <v>846740</v>
      </c>
      <c r="D10" s="30">
        <f>SUM(D11:D12)</f>
        <v>807000</v>
      </c>
      <c r="E10" s="26">
        <f>(D10*100)/C10</f>
        <v>95.30670571840234</v>
      </c>
      <c r="F10" s="24">
        <v>0.4</v>
      </c>
      <c r="G10" s="24">
        <v>0.402</v>
      </c>
      <c r="H10" s="22">
        <f>(G10*100)/F10-100</f>
        <v>0.5</v>
      </c>
      <c r="I10" s="6">
        <f>FLOOR(G10,0.00001)*D10</f>
        <v>324414</v>
      </c>
    </row>
    <row r="11" spans="1:9" ht="13.5">
      <c r="A11" s="5"/>
      <c r="B11" s="19"/>
      <c r="C11" s="29" t="s">
        <v>25</v>
      </c>
      <c r="D11" s="27">
        <v>775000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26</v>
      </c>
      <c r="D12" s="27">
        <v>32000</v>
      </c>
      <c r="E12" s="26"/>
      <c r="F12" s="24"/>
      <c r="G12" s="6"/>
      <c r="H12" s="22"/>
      <c r="I12" s="6"/>
    </row>
    <row r="13" spans="1:9" ht="13.5">
      <c r="A13" s="5"/>
      <c r="B13" s="19"/>
      <c r="C13" s="29"/>
      <c r="D13" s="27"/>
      <c r="E13" s="26"/>
      <c r="F13" s="24"/>
      <c r="G13" s="6"/>
      <c r="H13" s="22"/>
      <c r="I13" s="6"/>
    </row>
    <row r="14" spans="1:9" ht="13.5">
      <c r="A14" s="10"/>
      <c r="B14" s="13" t="s">
        <v>14</v>
      </c>
      <c r="C14" s="28">
        <f>SUM(C10:C13)</f>
        <v>846740</v>
      </c>
      <c r="D14" s="31">
        <f>SUM(D10,)</f>
        <v>807000</v>
      </c>
      <c r="E14" s="20">
        <f>(D14*100)/C14</f>
        <v>95.30670571840234</v>
      </c>
      <c r="F14" s="16"/>
      <c r="G14" s="16"/>
      <c r="H14" s="11"/>
      <c r="I14" s="21">
        <f>SUM(I10:I13)</f>
        <v>324414</v>
      </c>
    </row>
    <row r="15" ht="12.75">
      <c r="C15" s="12"/>
    </row>
    <row r="16" spans="1:9" ht="13.5">
      <c r="A16" s="33" t="s">
        <v>20</v>
      </c>
      <c r="B16" s="34"/>
      <c r="C16" s="34"/>
      <c r="D16" s="34"/>
      <c r="E16" s="34"/>
      <c r="F16" s="34"/>
      <c r="G16" s="34"/>
      <c r="H16" s="34"/>
      <c r="I16" s="35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9" t="s">
        <v>31</v>
      </c>
      <c r="C18" s="27">
        <v>4308922</v>
      </c>
      <c r="D18" s="30">
        <f>SUM(D19:D20)</f>
        <v>4308922</v>
      </c>
      <c r="E18" s="26">
        <f>(D18*100)/C18</f>
        <v>100</v>
      </c>
      <c r="F18" s="24">
        <v>0.4</v>
      </c>
      <c r="G18" s="24">
        <v>0.41</v>
      </c>
      <c r="H18" s="22">
        <f>(G18*100)/F18-100</f>
        <v>2.5</v>
      </c>
      <c r="I18" s="6">
        <f>FLOOR(G18,0.00001)*D18</f>
        <v>1766658.02</v>
      </c>
    </row>
    <row r="19" spans="1:9" ht="13.5">
      <c r="A19" s="5"/>
      <c r="B19" s="19"/>
      <c r="C19" s="29" t="s">
        <v>25</v>
      </c>
      <c r="D19" s="27">
        <v>900000</v>
      </c>
      <c r="E19" s="23"/>
      <c r="F19" s="24"/>
      <c r="G19" s="25"/>
      <c r="H19" s="22"/>
      <c r="I19" s="6"/>
    </row>
    <row r="20" spans="1:9" ht="13.5">
      <c r="A20" s="5"/>
      <c r="B20" s="19"/>
      <c r="C20" s="29" t="s">
        <v>27</v>
      </c>
      <c r="D20" s="27">
        <v>3408922</v>
      </c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3</v>
      </c>
      <c r="B22" s="19" t="s">
        <v>32</v>
      </c>
      <c r="C22" s="27">
        <v>3478</v>
      </c>
      <c r="D22" s="30">
        <f>SUM(D23:D23)</f>
        <v>0</v>
      </c>
      <c r="E22" s="26">
        <f>(D22*100)/C22</f>
        <v>0</v>
      </c>
      <c r="F22" s="24">
        <v>0.4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49</v>
      </c>
      <c r="D23" s="27"/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10"/>
      <c r="B25" s="13" t="s">
        <v>14</v>
      </c>
      <c r="C25" s="28">
        <f>SUM(C18:C24)</f>
        <v>4312400</v>
      </c>
      <c r="D25" s="31">
        <f>SUM(D18,D22)</f>
        <v>4308922</v>
      </c>
      <c r="E25" s="20">
        <f>(D25*100)/C25</f>
        <v>99.9193488544662</v>
      </c>
      <c r="F25" s="16"/>
      <c r="G25" s="16"/>
      <c r="H25" s="11"/>
      <c r="I25" s="21">
        <f>SUM(I18:I24)</f>
        <v>1766658.02</v>
      </c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33" t="s">
        <v>21</v>
      </c>
      <c r="B27" s="34"/>
      <c r="C27" s="34"/>
      <c r="D27" s="34"/>
      <c r="E27" s="34"/>
      <c r="F27" s="34"/>
      <c r="G27" s="34"/>
      <c r="H27" s="34"/>
      <c r="I27" s="35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5">
        <v>4</v>
      </c>
      <c r="B29" s="19" t="s">
        <v>33</v>
      </c>
      <c r="C29" s="27">
        <v>5091127</v>
      </c>
      <c r="D29" s="30">
        <f>SUM(D30:D30)</f>
        <v>0</v>
      </c>
      <c r="E29" s="26">
        <f>(D29*100)/C29</f>
        <v>0</v>
      </c>
      <c r="F29" s="24">
        <v>0.45</v>
      </c>
      <c r="G29" s="22">
        <v>0</v>
      </c>
      <c r="H29" s="22">
        <v>0</v>
      </c>
      <c r="I29" s="6">
        <f>FLOOR(G29,0.00001)*D29</f>
        <v>0</v>
      </c>
    </row>
    <row r="30" spans="1:9" ht="13.5">
      <c r="A30" s="5"/>
      <c r="B30" s="19"/>
      <c r="C30" s="29" t="s">
        <v>49</v>
      </c>
      <c r="D30" s="27"/>
      <c r="E30" s="26"/>
      <c r="F30" s="24"/>
      <c r="G30" s="24"/>
      <c r="H30" s="22"/>
      <c r="I30" s="6"/>
    </row>
    <row r="31" spans="1:9" ht="13.5">
      <c r="A31" s="5"/>
      <c r="B31" s="19"/>
      <c r="C31" s="29"/>
      <c r="D31" s="27"/>
      <c r="E31" s="26"/>
      <c r="F31" s="24"/>
      <c r="G31" s="24"/>
      <c r="H31" s="22"/>
      <c r="I31" s="6"/>
    </row>
    <row r="32" spans="1:9" ht="13.5">
      <c r="A32" s="5">
        <v>5</v>
      </c>
      <c r="B32" s="19" t="s">
        <v>33</v>
      </c>
      <c r="C32" s="27">
        <v>7196260</v>
      </c>
      <c r="D32" s="30">
        <f>SUM(D33:D33)</f>
        <v>0</v>
      </c>
      <c r="E32" s="26">
        <f>(D32*100)/C32</f>
        <v>0</v>
      </c>
      <c r="F32" s="24">
        <v>0.45</v>
      </c>
      <c r="G32" s="22">
        <v>0</v>
      </c>
      <c r="H32" s="22">
        <v>0</v>
      </c>
      <c r="I32" s="6">
        <f>FLOOR(G32,0.00001)*D32</f>
        <v>0</v>
      </c>
    </row>
    <row r="33" spans="1:9" ht="13.5">
      <c r="A33" s="5"/>
      <c r="B33" s="19"/>
      <c r="C33" s="29" t="s">
        <v>49</v>
      </c>
      <c r="D33" s="27"/>
      <c r="E33" s="26"/>
      <c r="F33" s="24"/>
      <c r="G33" s="24"/>
      <c r="H33" s="22"/>
      <c r="I33" s="6"/>
    </row>
    <row r="34" spans="1:9" ht="13.5">
      <c r="A34" s="5"/>
      <c r="B34" s="19"/>
      <c r="C34" s="29"/>
      <c r="D34" s="27"/>
      <c r="E34" s="26"/>
      <c r="F34" s="24"/>
      <c r="G34" s="24"/>
      <c r="H34" s="22"/>
      <c r="I34" s="6"/>
    </row>
    <row r="35" spans="1:9" ht="13.5">
      <c r="A35" s="5">
        <v>6</v>
      </c>
      <c r="B35" s="19" t="s">
        <v>34</v>
      </c>
      <c r="C35" s="27">
        <v>75761</v>
      </c>
      <c r="D35" s="30">
        <f>SUM(D36:D36)</f>
        <v>0</v>
      </c>
      <c r="E35" s="26">
        <f>(D35*100)/C35</f>
        <v>0</v>
      </c>
      <c r="F35" s="24">
        <v>0.45</v>
      </c>
      <c r="G35" s="22">
        <v>0</v>
      </c>
      <c r="H35" s="22">
        <v>0</v>
      </c>
      <c r="I35" s="6">
        <f>FLOOR(G35,0.00001)*D35</f>
        <v>0</v>
      </c>
    </row>
    <row r="36" spans="1:9" ht="13.5">
      <c r="A36" s="5"/>
      <c r="B36" s="19"/>
      <c r="C36" s="29" t="s">
        <v>49</v>
      </c>
      <c r="D36" s="27"/>
      <c r="E36" s="26"/>
      <c r="F36" s="24"/>
      <c r="G36" s="24"/>
      <c r="H36" s="22"/>
      <c r="I36" s="6"/>
    </row>
    <row r="37" spans="1:9" ht="13.5">
      <c r="A37" s="5"/>
      <c r="B37" s="19"/>
      <c r="C37" s="29"/>
      <c r="D37" s="27"/>
      <c r="E37" s="26"/>
      <c r="F37" s="24"/>
      <c r="G37" s="24"/>
      <c r="H37" s="22"/>
      <c r="I37" s="6"/>
    </row>
    <row r="38" spans="1:9" ht="13.5">
      <c r="A38" s="5">
        <v>7</v>
      </c>
      <c r="B38" s="19" t="s">
        <v>35</v>
      </c>
      <c r="C38" s="27">
        <v>6960820</v>
      </c>
      <c r="D38" s="30">
        <f>SUM(D39:D39)</f>
        <v>0</v>
      </c>
      <c r="E38" s="26">
        <f>(D38*100)/C38</f>
        <v>0</v>
      </c>
      <c r="F38" s="24">
        <v>0.45</v>
      </c>
      <c r="G38" s="22">
        <v>0</v>
      </c>
      <c r="H38" s="22">
        <v>0</v>
      </c>
      <c r="I38" s="6">
        <f>FLOOR(G38,0.00001)*D38</f>
        <v>0</v>
      </c>
    </row>
    <row r="39" spans="1:9" ht="13.5">
      <c r="A39" s="5"/>
      <c r="B39" s="19"/>
      <c r="C39" s="29" t="s">
        <v>49</v>
      </c>
      <c r="D39" s="27"/>
      <c r="E39" s="26"/>
      <c r="F39" s="24"/>
      <c r="G39" s="24"/>
      <c r="H39" s="22"/>
      <c r="I39" s="6"/>
    </row>
    <row r="40" spans="1:9" ht="13.5">
      <c r="A40" s="5"/>
      <c r="B40" s="19"/>
      <c r="C40" s="29"/>
      <c r="D40" s="27"/>
      <c r="E40" s="26"/>
      <c r="F40" s="24"/>
      <c r="G40" s="24"/>
      <c r="H40" s="22"/>
      <c r="I40" s="6"/>
    </row>
    <row r="41" spans="1:9" ht="13.5">
      <c r="A41" s="5">
        <v>8</v>
      </c>
      <c r="B41" s="19" t="s">
        <v>35</v>
      </c>
      <c r="C41" s="27">
        <v>295687</v>
      </c>
      <c r="D41" s="30">
        <f>SUM(D42:D42)</f>
        <v>0</v>
      </c>
      <c r="E41" s="26">
        <f>(D41*100)/C41</f>
        <v>0</v>
      </c>
      <c r="F41" s="24">
        <v>0.45</v>
      </c>
      <c r="G41" s="22">
        <v>0</v>
      </c>
      <c r="H41" s="22">
        <v>0</v>
      </c>
      <c r="I41" s="6">
        <f>FLOOR(G41,0.00001)*D41</f>
        <v>0</v>
      </c>
    </row>
    <row r="42" spans="1:9" ht="13.5">
      <c r="A42" s="5"/>
      <c r="B42" s="19"/>
      <c r="C42" s="29" t="s">
        <v>49</v>
      </c>
      <c r="D42" s="27"/>
      <c r="E42" s="26"/>
      <c r="F42" s="24"/>
      <c r="G42" s="24"/>
      <c r="H42" s="22"/>
      <c r="I42" s="6"/>
    </row>
    <row r="43" spans="1:9" ht="13.5">
      <c r="A43" s="5"/>
      <c r="B43" s="19"/>
      <c r="C43" s="29"/>
      <c r="D43" s="27"/>
      <c r="E43" s="26"/>
      <c r="F43" s="24"/>
      <c r="G43" s="24"/>
      <c r="H43" s="22"/>
      <c r="I43" s="6"/>
    </row>
    <row r="44" spans="1:9" ht="13.5">
      <c r="A44" s="5">
        <v>9</v>
      </c>
      <c r="B44" s="19" t="s">
        <v>36</v>
      </c>
      <c r="C44" s="27">
        <v>3426590</v>
      </c>
      <c r="D44" s="30">
        <f>SUM(D45:D45)</f>
        <v>0</v>
      </c>
      <c r="E44" s="26">
        <f>(D44*100)/C44</f>
        <v>0</v>
      </c>
      <c r="F44" s="24">
        <v>0.45</v>
      </c>
      <c r="G44" s="22">
        <v>0</v>
      </c>
      <c r="H44" s="22">
        <v>0</v>
      </c>
      <c r="I44" s="6">
        <f>FLOOR(G44,0.00001)*D44</f>
        <v>0</v>
      </c>
    </row>
    <row r="45" spans="1:9" ht="13.5">
      <c r="A45" s="5"/>
      <c r="B45" s="19"/>
      <c r="C45" s="29" t="s">
        <v>49</v>
      </c>
      <c r="D45" s="27"/>
      <c r="E45" s="26"/>
      <c r="F45" s="24"/>
      <c r="G45" s="24"/>
      <c r="H45" s="22"/>
      <c r="I45" s="6"/>
    </row>
    <row r="46" spans="1:9" ht="13.5">
      <c r="A46" s="5"/>
      <c r="B46" s="19"/>
      <c r="C46" s="29"/>
      <c r="D46" s="27"/>
      <c r="E46" s="26"/>
      <c r="F46" s="24"/>
      <c r="G46" s="24"/>
      <c r="H46" s="22"/>
      <c r="I46" s="6"/>
    </row>
    <row r="47" spans="1:9" ht="13.5">
      <c r="A47" s="5">
        <v>10</v>
      </c>
      <c r="B47" s="19" t="s">
        <v>37</v>
      </c>
      <c r="C47" s="27">
        <v>31900</v>
      </c>
      <c r="D47" s="30">
        <f>SUM(D48:D48)</f>
        <v>0</v>
      </c>
      <c r="E47" s="26">
        <f>(D47*100)/C47</f>
        <v>0</v>
      </c>
      <c r="F47" s="24">
        <v>0.45</v>
      </c>
      <c r="G47" s="22">
        <v>0</v>
      </c>
      <c r="H47" s="22">
        <v>0</v>
      </c>
      <c r="I47" s="6">
        <f>FLOOR(G47,0.00001)*D47</f>
        <v>0</v>
      </c>
    </row>
    <row r="48" spans="1:9" ht="13.5">
      <c r="A48" s="5"/>
      <c r="B48" s="19"/>
      <c r="C48" s="29" t="s">
        <v>49</v>
      </c>
      <c r="D48" s="27"/>
      <c r="E48" s="26"/>
      <c r="F48" s="24"/>
      <c r="G48" s="24"/>
      <c r="H48" s="22"/>
      <c r="I48" s="6"/>
    </row>
    <row r="49" spans="1:9" ht="13.5">
      <c r="A49" s="5"/>
      <c r="B49" s="19"/>
      <c r="C49" s="29"/>
      <c r="D49" s="27"/>
      <c r="E49" s="26"/>
      <c r="F49" s="24"/>
      <c r="G49" s="24"/>
      <c r="H49" s="22"/>
      <c r="I49" s="6"/>
    </row>
    <row r="50" spans="1:9" ht="13.5">
      <c r="A50" s="5">
        <v>11</v>
      </c>
      <c r="B50" s="19" t="s">
        <v>24</v>
      </c>
      <c r="C50" s="27">
        <v>2497</v>
      </c>
      <c r="D50" s="30">
        <f>SUM(D51:D51)</f>
        <v>0</v>
      </c>
      <c r="E50" s="26">
        <f>(D50*100)/C50</f>
        <v>0</v>
      </c>
      <c r="F50" s="24">
        <v>0.45</v>
      </c>
      <c r="G50" s="22">
        <v>0</v>
      </c>
      <c r="H50" s="22">
        <v>0</v>
      </c>
      <c r="I50" s="6">
        <f>FLOOR(G50,0.00001)*D50</f>
        <v>0</v>
      </c>
    </row>
    <row r="51" spans="1:9" ht="13.5">
      <c r="A51" s="5"/>
      <c r="B51" s="19"/>
      <c r="C51" s="29" t="s">
        <v>49</v>
      </c>
      <c r="D51" s="27"/>
      <c r="E51" s="26"/>
      <c r="F51" s="24"/>
      <c r="G51" s="24"/>
      <c r="H51" s="22"/>
      <c r="I51" s="6"/>
    </row>
    <row r="52" spans="1:9" ht="13.5">
      <c r="A52" s="5"/>
      <c r="B52" s="19"/>
      <c r="C52" s="29"/>
      <c r="D52" s="27"/>
      <c r="E52" s="26"/>
      <c r="F52" s="24"/>
      <c r="G52" s="24"/>
      <c r="H52" s="22"/>
      <c r="I52" s="6"/>
    </row>
    <row r="53" spans="1:9" ht="13.5">
      <c r="A53" s="10"/>
      <c r="B53" s="13" t="s">
        <v>14</v>
      </c>
      <c r="C53" s="28">
        <f>SUM(C29:C52)</f>
        <v>23080642</v>
      </c>
      <c r="D53" s="31">
        <f>SUM(D29,D32,D35,D38,D41,D44,D47,D50)</f>
        <v>0</v>
      </c>
      <c r="E53" s="20">
        <f>(D53*100)/C53</f>
        <v>0</v>
      </c>
      <c r="F53" s="16"/>
      <c r="G53" s="16"/>
      <c r="H53" s="11"/>
      <c r="I53" s="21">
        <f>SUM(I29:I52)</f>
        <v>0</v>
      </c>
    </row>
    <row r="54" ht="12.75">
      <c r="C54" s="12"/>
    </row>
    <row r="55" spans="1:9" ht="13.5">
      <c r="A55" s="33" t="s">
        <v>38</v>
      </c>
      <c r="B55" s="34"/>
      <c r="C55" s="34"/>
      <c r="D55" s="34"/>
      <c r="E55" s="34"/>
      <c r="F55" s="34"/>
      <c r="G55" s="34"/>
      <c r="H55" s="34"/>
      <c r="I55" s="35"/>
    </row>
    <row r="56" spans="1:9" ht="13.5">
      <c r="A56" s="8"/>
      <c r="B56" s="8"/>
      <c r="C56" s="8"/>
      <c r="D56" s="8"/>
      <c r="E56" s="8"/>
      <c r="F56" s="8"/>
      <c r="G56" s="8"/>
      <c r="H56" s="8"/>
      <c r="I56" s="9"/>
    </row>
    <row r="57" spans="1:9" ht="13.5">
      <c r="A57" s="5">
        <v>12</v>
      </c>
      <c r="B57" s="19" t="s">
        <v>39</v>
      </c>
      <c r="C57" s="27">
        <v>5934000</v>
      </c>
      <c r="D57" s="30">
        <f>SUM(D58:D60)</f>
        <v>5934000</v>
      </c>
      <c r="E57" s="26">
        <f>(D57*100)/C57</f>
        <v>100</v>
      </c>
      <c r="F57" s="24">
        <v>0.3167</v>
      </c>
      <c r="G57" s="24">
        <v>0.3167</v>
      </c>
      <c r="H57" s="22">
        <f>(G57*100)/F57-100</f>
        <v>0</v>
      </c>
      <c r="I57" s="6">
        <f>FLOOR(G57,0.00001)*D57</f>
        <v>1879297.8000000003</v>
      </c>
    </row>
    <row r="58" spans="1:9" ht="13.5">
      <c r="A58" s="5"/>
      <c r="B58" s="19"/>
      <c r="C58" s="29" t="s">
        <v>50</v>
      </c>
      <c r="D58" s="27">
        <v>37000</v>
      </c>
      <c r="E58" s="23"/>
      <c r="F58" s="24"/>
      <c r="G58" s="25"/>
      <c r="H58" s="22"/>
      <c r="I58" s="6"/>
    </row>
    <row r="59" spans="1:9" ht="13.5">
      <c r="A59" s="5"/>
      <c r="B59" s="19"/>
      <c r="C59" s="29" t="s">
        <v>51</v>
      </c>
      <c r="D59" s="27">
        <v>3259500</v>
      </c>
      <c r="E59" s="23"/>
      <c r="F59" s="24"/>
      <c r="G59" s="25"/>
      <c r="H59" s="22"/>
      <c r="I59" s="6"/>
    </row>
    <row r="60" spans="1:9" ht="13.5">
      <c r="A60" s="5"/>
      <c r="B60" s="19"/>
      <c r="C60" s="29" t="s">
        <v>27</v>
      </c>
      <c r="D60" s="27">
        <v>2637500</v>
      </c>
      <c r="E60" s="23"/>
      <c r="F60" s="24"/>
      <c r="G60" s="25"/>
      <c r="H60" s="22"/>
      <c r="I60" s="6"/>
    </row>
    <row r="61" spans="1:9" ht="13.5">
      <c r="A61" s="5"/>
      <c r="B61" s="19"/>
      <c r="C61" s="29"/>
      <c r="D61" s="27"/>
      <c r="E61" s="23"/>
      <c r="F61" s="24"/>
      <c r="G61" s="25"/>
      <c r="H61" s="22"/>
      <c r="I61" s="6"/>
    </row>
    <row r="62" spans="1:9" ht="13.5">
      <c r="A62" s="5">
        <v>13</v>
      </c>
      <c r="B62" s="19" t="s">
        <v>40</v>
      </c>
      <c r="C62" s="27">
        <v>8653002</v>
      </c>
      <c r="D62" s="30">
        <f>SUM(D63:D63)</f>
        <v>0</v>
      </c>
      <c r="E62" s="26">
        <f>(D62*100)/C62</f>
        <v>0</v>
      </c>
      <c r="F62" s="24">
        <v>0.2834</v>
      </c>
      <c r="G62" s="22">
        <v>0</v>
      </c>
      <c r="H62" s="22">
        <v>0</v>
      </c>
      <c r="I62" s="6">
        <f>FLOOR(G62,0.00001)*D62</f>
        <v>0</v>
      </c>
    </row>
    <row r="63" spans="1:9" ht="13.5">
      <c r="A63" s="5"/>
      <c r="B63" s="19"/>
      <c r="C63" s="29" t="s">
        <v>49</v>
      </c>
      <c r="D63" s="30"/>
      <c r="E63" s="26"/>
      <c r="F63" s="24"/>
      <c r="G63" s="24"/>
      <c r="H63" s="22"/>
      <c r="I63" s="6"/>
    </row>
    <row r="64" spans="1:9" ht="13.5">
      <c r="A64" s="5"/>
      <c r="B64" s="19"/>
      <c r="C64" s="29"/>
      <c r="D64" s="30"/>
      <c r="E64" s="26"/>
      <c r="F64" s="24"/>
      <c r="G64" s="24"/>
      <c r="H64" s="22"/>
      <c r="I64" s="6"/>
    </row>
    <row r="65" spans="1:9" ht="13.5">
      <c r="A65" s="5">
        <v>14</v>
      </c>
      <c r="B65" s="19" t="s">
        <v>41</v>
      </c>
      <c r="C65" s="27">
        <v>2693000</v>
      </c>
      <c r="D65" s="30">
        <f>SUM(D66:D66)</f>
        <v>600000</v>
      </c>
      <c r="E65" s="26">
        <f>(D65*100)/C65</f>
        <v>22.27998514667657</v>
      </c>
      <c r="F65" s="24">
        <v>0.2834</v>
      </c>
      <c r="G65" s="24">
        <v>0.2834</v>
      </c>
      <c r="H65" s="22">
        <f>(G65*100)/F65-100</f>
        <v>0</v>
      </c>
      <c r="I65" s="6">
        <f>FLOOR(G65,0.00001)*D65</f>
        <v>170040.00000000003</v>
      </c>
    </row>
    <row r="66" spans="1:9" ht="13.5">
      <c r="A66" s="5"/>
      <c r="B66" s="19"/>
      <c r="C66" s="29" t="s">
        <v>50</v>
      </c>
      <c r="D66" s="30">
        <v>600000</v>
      </c>
      <c r="E66" s="26"/>
      <c r="F66" s="24"/>
      <c r="G66" s="24"/>
      <c r="H66" s="22"/>
      <c r="I66" s="6"/>
    </row>
    <row r="67" spans="1:9" ht="13.5">
      <c r="A67" s="5"/>
      <c r="B67" s="19"/>
      <c r="C67" s="29"/>
      <c r="D67" s="30"/>
      <c r="E67" s="26"/>
      <c r="F67" s="24"/>
      <c r="G67" s="24"/>
      <c r="H67" s="22"/>
      <c r="I67" s="6"/>
    </row>
    <row r="68" spans="1:9" ht="13.5">
      <c r="A68" s="5">
        <v>15</v>
      </c>
      <c r="B68" s="19" t="s">
        <v>42</v>
      </c>
      <c r="C68" s="27">
        <v>6064089</v>
      </c>
      <c r="D68" s="30">
        <f>SUM(D69:D69)</f>
        <v>240000</v>
      </c>
      <c r="E68" s="26">
        <f>(D68*100)/C68</f>
        <v>3.957725554489718</v>
      </c>
      <c r="F68" s="24">
        <v>0.2834</v>
      </c>
      <c r="G68" s="24">
        <v>0.2834</v>
      </c>
      <c r="H68" s="22">
        <f>(G68*100)/F68-100</f>
        <v>0</v>
      </c>
      <c r="I68" s="6">
        <f>FLOOR(G68,0.00001)*D68</f>
        <v>68016.00000000001</v>
      </c>
    </row>
    <row r="69" spans="1:9" ht="13.5">
      <c r="A69" s="5"/>
      <c r="B69" s="19"/>
      <c r="C69" s="29" t="s">
        <v>27</v>
      </c>
      <c r="D69" s="30">
        <v>240000</v>
      </c>
      <c r="E69" s="26"/>
      <c r="F69" s="24"/>
      <c r="G69" s="24"/>
      <c r="H69" s="22"/>
      <c r="I69" s="6"/>
    </row>
    <row r="70" spans="1:9" ht="13.5">
      <c r="A70" s="5"/>
      <c r="B70" s="19"/>
      <c r="C70" s="29"/>
      <c r="D70" s="27"/>
      <c r="E70" s="23"/>
      <c r="F70" s="24"/>
      <c r="G70" s="25"/>
      <c r="H70" s="22"/>
      <c r="I70" s="6"/>
    </row>
    <row r="71" spans="1:9" ht="13.5">
      <c r="A71" s="10"/>
      <c r="B71" s="13" t="s">
        <v>14</v>
      </c>
      <c r="C71" s="28">
        <f>SUM(C57:C70)</f>
        <v>23344091</v>
      </c>
      <c r="D71" s="31">
        <f>SUM(D57,D62,D65,D68)</f>
        <v>6774000</v>
      </c>
      <c r="E71" s="20">
        <f>(D71*100)/C71</f>
        <v>29.018050006744748</v>
      </c>
      <c r="F71" s="16"/>
      <c r="G71" s="16"/>
      <c r="H71" s="11"/>
      <c r="I71" s="21">
        <f>SUM(I57:I70)</f>
        <v>2117353.8000000003</v>
      </c>
    </row>
    <row r="72" ht="12.75">
      <c r="C72" s="12"/>
    </row>
    <row r="73" spans="1:9" ht="13.5">
      <c r="A73" s="33" t="s">
        <v>19</v>
      </c>
      <c r="B73" s="34"/>
      <c r="C73" s="34"/>
      <c r="D73" s="34"/>
      <c r="E73" s="34"/>
      <c r="F73" s="34"/>
      <c r="G73" s="34"/>
      <c r="H73" s="34"/>
      <c r="I73" s="35"/>
    </row>
    <row r="74" spans="1:9" ht="13.5">
      <c r="A74" s="8"/>
      <c r="B74" s="8"/>
      <c r="C74" s="8"/>
      <c r="D74" s="8"/>
      <c r="E74" s="8"/>
      <c r="F74" s="8"/>
      <c r="G74" s="8"/>
      <c r="H74" s="8"/>
      <c r="I74" s="9"/>
    </row>
    <row r="75" spans="1:9" ht="13.5">
      <c r="A75" s="5">
        <v>16</v>
      </c>
      <c r="B75" s="19" t="s">
        <v>43</v>
      </c>
      <c r="C75" s="27">
        <v>517000</v>
      </c>
      <c r="D75" s="30">
        <f>SUM(D76:D76)</f>
        <v>517000</v>
      </c>
      <c r="E75" s="26">
        <f>(D75*100)/C75</f>
        <v>100</v>
      </c>
      <c r="F75" s="24">
        <v>0.4</v>
      </c>
      <c r="G75" s="24">
        <v>0.4</v>
      </c>
      <c r="H75" s="22">
        <f>(G75*100)/F75-100</f>
        <v>0</v>
      </c>
      <c r="I75" s="6">
        <f>FLOOR(G75,0.00001)*D75</f>
        <v>206800</v>
      </c>
    </row>
    <row r="76" spans="1:9" ht="13.5">
      <c r="A76" s="5"/>
      <c r="B76" s="19"/>
      <c r="C76" s="29" t="s">
        <v>29</v>
      </c>
      <c r="D76" s="27">
        <v>517000</v>
      </c>
      <c r="E76" s="26"/>
      <c r="F76" s="24"/>
      <c r="G76" s="22"/>
      <c r="H76" s="22"/>
      <c r="I76" s="6"/>
    </row>
    <row r="77" spans="1:9" ht="13.5">
      <c r="A77" s="5"/>
      <c r="B77" s="19"/>
      <c r="C77" s="29"/>
      <c r="D77" s="27"/>
      <c r="E77" s="23"/>
      <c r="F77" s="24"/>
      <c r="G77" s="25"/>
      <c r="H77" s="22"/>
      <c r="I77" s="6"/>
    </row>
    <row r="78" spans="1:9" ht="13.5">
      <c r="A78" s="5">
        <v>17</v>
      </c>
      <c r="B78" s="19" t="s">
        <v>44</v>
      </c>
      <c r="C78" s="27">
        <v>17444</v>
      </c>
      <c r="D78" s="30">
        <f>SUM(D79:D79)</f>
        <v>17444</v>
      </c>
      <c r="E78" s="26">
        <f>(D78*100)/C78</f>
        <v>100</v>
      </c>
      <c r="F78" s="24">
        <v>0.4</v>
      </c>
      <c r="G78" s="24">
        <v>0.4</v>
      </c>
      <c r="H78" s="22">
        <f>(G78*100)/F78-100</f>
        <v>0</v>
      </c>
      <c r="I78" s="6">
        <f>FLOOR(G78,0.00001)*D78</f>
        <v>6977.6</v>
      </c>
    </row>
    <row r="79" spans="1:9" ht="13.5">
      <c r="A79" s="5"/>
      <c r="B79" s="19"/>
      <c r="C79" s="29" t="s">
        <v>28</v>
      </c>
      <c r="D79" s="27">
        <v>17444</v>
      </c>
      <c r="E79" s="23"/>
      <c r="F79" s="24"/>
      <c r="G79" s="25"/>
      <c r="H79" s="22"/>
      <c r="I79" s="6"/>
    </row>
    <row r="80" spans="1:9" ht="13.5">
      <c r="A80" s="5"/>
      <c r="B80" s="19"/>
      <c r="C80" s="29"/>
      <c r="D80" s="27"/>
      <c r="E80" s="23"/>
      <c r="F80" s="24"/>
      <c r="G80" s="25"/>
      <c r="H80" s="22"/>
      <c r="I80" s="6"/>
    </row>
    <row r="81" spans="1:9" ht="13.5">
      <c r="A81" s="5">
        <v>18</v>
      </c>
      <c r="B81" s="19" t="s">
        <v>45</v>
      </c>
      <c r="C81" s="27">
        <v>2600864</v>
      </c>
      <c r="D81" s="30">
        <f>SUM(D82:D82)</f>
        <v>0</v>
      </c>
      <c r="E81" s="26">
        <f>(D81*100)/C81</f>
        <v>0</v>
      </c>
      <c r="F81" s="24">
        <v>0.4</v>
      </c>
      <c r="G81" s="22">
        <v>0</v>
      </c>
      <c r="H81" s="22">
        <v>0</v>
      </c>
      <c r="I81" s="6">
        <f>FLOOR(G81,0.00001)*D81</f>
        <v>0</v>
      </c>
    </row>
    <row r="82" spans="1:9" ht="13.5">
      <c r="A82" s="5"/>
      <c r="B82" s="19"/>
      <c r="C82" s="29" t="s">
        <v>49</v>
      </c>
      <c r="D82" s="27"/>
      <c r="E82" s="23"/>
      <c r="F82" s="24"/>
      <c r="G82" s="25"/>
      <c r="H82" s="22"/>
      <c r="I82" s="6"/>
    </row>
    <row r="83" spans="1:9" ht="13.5">
      <c r="A83" s="5"/>
      <c r="B83" s="19"/>
      <c r="C83" s="29"/>
      <c r="D83" s="27"/>
      <c r="E83" s="23"/>
      <c r="F83" s="24"/>
      <c r="G83" s="25"/>
      <c r="H83" s="22"/>
      <c r="I83" s="6"/>
    </row>
    <row r="84" spans="1:9" ht="13.5">
      <c r="A84" s="5">
        <v>19</v>
      </c>
      <c r="B84" s="19" t="s">
        <v>46</v>
      </c>
      <c r="C84" s="27">
        <v>90720</v>
      </c>
      <c r="D84" s="30">
        <f>SUM(D85:D86)</f>
        <v>90720</v>
      </c>
      <c r="E84" s="26">
        <f>(D84*100)/C84</f>
        <v>100</v>
      </c>
      <c r="F84" s="24">
        <v>0.4</v>
      </c>
      <c r="G84" s="24">
        <v>0.4</v>
      </c>
      <c r="H84" s="22">
        <f>(G84*100)/F84-100</f>
        <v>0</v>
      </c>
      <c r="I84" s="6">
        <f>FLOOR(G84,0.00001)*D84</f>
        <v>36288</v>
      </c>
    </row>
    <row r="85" spans="1:9" ht="13.5">
      <c r="A85" s="5"/>
      <c r="B85" s="19"/>
      <c r="C85" s="29" t="s">
        <v>29</v>
      </c>
      <c r="D85" s="27">
        <v>90720</v>
      </c>
      <c r="E85" s="23"/>
      <c r="F85" s="24"/>
      <c r="G85" s="25"/>
      <c r="H85" s="22"/>
      <c r="I85" s="6"/>
    </row>
    <row r="86" spans="1:9" ht="13.5">
      <c r="A86" s="5"/>
      <c r="B86" s="19"/>
      <c r="C86" s="29"/>
      <c r="D86" s="27"/>
      <c r="E86" s="23"/>
      <c r="F86" s="24"/>
      <c r="G86" s="25"/>
      <c r="H86" s="22"/>
      <c r="I86" s="6"/>
    </row>
    <row r="87" spans="1:9" ht="13.5">
      <c r="A87" s="10"/>
      <c r="B87" s="13" t="s">
        <v>14</v>
      </c>
      <c r="C87" s="28">
        <f>SUM(C75:C86)</f>
        <v>3226028</v>
      </c>
      <c r="D87" s="31">
        <f>SUM(D75,D78,D81,D84)</f>
        <v>625164</v>
      </c>
      <c r="E87" s="20">
        <f>(D87*100)/C87</f>
        <v>19.37875306723934</v>
      </c>
      <c r="F87" s="16"/>
      <c r="G87" s="16"/>
      <c r="H87" s="11"/>
      <c r="I87" s="21">
        <f>SUM(I75:I86)</f>
        <v>250065.6</v>
      </c>
    </row>
    <row r="88" spans="1:9" ht="13.5">
      <c r="A88" s="5"/>
      <c r="B88" s="19"/>
      <c r="C88" s="29"/>
      <c r="D88" s="27"/>
      <c r="E88" s="23"/>
      <c r="F88" s="24"/>
      <c r="G88" s="25"/>
      <c r="H88" s="22"/>
      <c r="I88" s="6"/>
    </row>
    <row r="89" spans="1:9" ht="13.5">
      <c r="A89" s="33" t="s">
        <v>47</v>
      </c>
      <c r="B89" s="34"/>
      <c r="C89" s="34"/>
      <c r="D89" s="34"/>
      <c r="E89" s="34"/>
      <c r="F89" s="34"/>
      <c r="G89" s="34"/>
      <c r="H89" s="34"/>
      <c r="I89" s="35"/>
    </row>
    <row r="90" spans="1:9" ht="13.5">
      <c r="A90" s="5"/>
      <c r="B90" s="19"/>
      <c r="C90" s="29"/>
      <c r="D90" s="27"/>
      <c r="E90" s="23"/>
      <c r="F90" s="24"/>
      <c r="G90" s="25"/>
      <c r="H90" s="22"/>
      <c r="I90" s="6"/>
    </row>
    <row r="91" spans="1:9" ht="13.5">
      <c r="A91" s="5">
        <v>20</v>
      </c>
      <c r="B91" s="19" t="s">
        <v>48</v>
      </c>
      <c r="C91" s="27">
        <v>1914000</v>
      </c>
      <c r="D91" s="30">
        <f>SUM(D92:D93)</f>
        <v>1542000</v>
      </c>
      <c r="E91" s="26">
        <f>(D91*100)/C91</f>
        <v>80.56426332288402</v>
      </c>
      <c r="F91" s="24">
        <v>0.45</v>
      </c>
      <c r="G91" s="24">
        <v>0.45</v>
      </c>
      <c r="H91" s="22">
        <f>(G91*100)/F91-100</f>
        <v>0</v>
      </c>
      <c r="I91" s="6">
        <f>FLOOR(G91,0.00001)*D91</f>
        <v>693900</v>
      </c>
    </row>
    <row r="92" spans="1:9" ht="13.5">
      <c r="A92" s="5"/>
      <c r="B92" s="19"/>
      <c r="C92" s="29" t="s">
        <v>26</v>
      </c>
      <c r="D92" s="27">
        <v>1542000</v>
      </c>
      <c r="E92" s="23"/>
      <c r="F92" s="24"/>
      <c r="G92" s="25"/>
      <c r="H92" s="22"/>
      <c r="I92" s="6"/>
    </row>
    <row r="93" spans="1:9" ht="13.5">
      <c r="A93" s="5"/>
      <c r="B93" s="19"/>
      <c r="C93" s="29"/>
      <c r="D93" s="27"/>
      <c r="E93" s="23"/>
      <c r="F93" s="24"/>
      <c r="G93" s="25"/>
      <c r="H93" s="22"/>
      <c r="I93" s="6"/>
    </row>
    <row r="94" spans="1:9" ht="13.5">
      <c r="A94" s="10"/>
      <c r="B94" s="13" t="s">
        <v>14</v>
      </c>
      <c r="C94" s="28">
        <f>SUM(C91:C93)</f>
        <v>1914000</v>
      </c>
      <c r="D94" s="31">
        <f>SUM(D91)</f>
        <v>1542000</v>
      </c>
      <c r="E94" s="20">
        <f>(D94*100)/C94</f>
        <v>80.56426332288402</v>
      </c>
      <c r="F94" s="16"/>
      <c r="G94" s="16"/>
      <c r="H94" s="11"/>
      <c r="I94" s="21">
        <f>SUM(I91:I93)</f>
        <v>693900</v>
      </c>
    </row>
    <row r="95" spans="1:9" ht="13.5">
      <c r="A95" s="5"/>
      <c r="B95" s="19"/>
      <c r="C95" s="29"/>
      <c r="D95" s="27"/>
      <c r="E95" s="23"/>
      <c r="F95" s="24"/>
      <c r="G95" s="25"/>
      <c r="H95" s="22"/>
      <c r="I95" s="6"/>
    </row>
    <row r="96" spans="1:9" ht="13.5">
      <c r="A96" s="14"/>
      <c r="B96" s="13" t="s">
        <v>12</v>
      </c>
      <c r="C96" s="28">
        <f>SUM(C14,C25,C53,C71,C87,C94)</f>
        <v>56723901</v>
      </c>
      <c r="D96" s="28">
        <f>SUM(D14,D25,D53,D71,D87,D94)</f>
        <v>14057086</v>
      </c>
      <c r="E96" s="20">
        <f>(D96*100)/C96</f>
        <v>24.781592507186698</v>
      </c>
      <c r="F96" s="15"/>
      <c r="G96" s="15"/>
      <c r="H96" s="15"/>
      <c r="I96" s="32">
        <f>SUM(I14,I25,I53,I71,I87,I94)</f>
        <v>5152391.42</v>
      </c>
    </row>
  </sheetData>
  <sheetProtection/>
  <mergeCells count="7">
    <mergeCell ref="A89:I89"/>
    <mergeCell ref="A27:I27"/>
    <mergeCell ref="A73:I73"/>
    <mergeCell ref="A2:I2"/>
    <mergeCell ref="A8:I8"/>
    <mergeCell ref="A16:I16"/>
    <mergeCell ref="A55:I5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2011-03-02T20:36:44Z</cp:lastPrinted>
  <dcterms:created xsi:type="dcterms:W3CDTF">2005-05-09T20:19:33Z</dcterms:created>
  <dcterms:modified xsi:type="dcterms:W3CDTF">2011-03-02T20:36:52Z</dcterms:modified>
  <cp:category/>
  <cp:version/>
  <cp:contentType/>
  <cp:contentStatus/>
</cp:coreProperties>
</file>