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2 TRIGO PEP 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<sst xmlns="http://schemas.openxmlformats.org/spreadsheetml/2006/main" count="73" uniqueCount="40">
  <si>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</si>
  <si>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</si>
  <si>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</si>
  <si>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</si>
  <si>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</si>
  <si>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</si>
  <si>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</si>
  <si>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</si>
  <si>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</si>
  <si>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</si>
  <si>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</si>
  <si>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</si>
  <si>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</si>
  <si>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</si>
  <si>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</si>
  <si>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</si>
  <si>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</si>
  <si>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</si>
  <si>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</si>
  <si>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</si>
  <si>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</si>
  <si>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</si>
  <si>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</si>
  <si>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</si>
  <si>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>DF</t>
  </si>
  <si>
    <t>GO</t>
  </si>
  <si>
    <t>MS</t>
  </si>
  <si>
    <t>MG</t>
  </si>
  <si>
    <t>SP</t>
  </si>
  <si>
    <t>RETIRADO</t>
  </si>
  <si>
    <t>BCML</t>
  </si>
  <si>
    <t>BA</t>
  </si>
  <si>
    <t>RS</t>
  </si>
  <si>
    <t>SC</t>
  </si>
  <si>
    <t>BBM RS</t>
  </si>
  <si>
    <t>BBM UB</t>
  </si>
  <si>
    <t>BBM GO</t>
  </si>
  <si>
    <t xml:space="preserve">    AVISO DE LEILÃO DE PRÊMIO PARA O ESCOAMENTO DE TRIGO EM GRÃOS – PEP - N.º 012/10 - 21/01/2010</t>
  </si>
  <si>
    <t>BCMCO</t>
  </si>
  <si>
    <t>BNM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</si>
</sst>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0" fontId="1" fillId="0" borderId="0" xfId="53" applyNumberFormat="1" applyFont="1" applyFill="1" applyAlignment="1">
      <alignment/>
    </xf>
    <xf numFmtId="170" fontId="1" fillId="0" borderId="0" xfId="53" applyNumberFormat="1" applyFont="1" applyFill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0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1"/>
  <sheetViews>
    <sheetView tabSelected="1" zoomScalePageLayoutView="0" workbookViewId="0" topLeftCell="A13">
      <selection activeCell="D32" sqref="D3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42187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37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18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31</v>
      </c>
      <c r="C10" s="6">
        <v>500000</v>
      </c>
      <c r="D10" s="21">
        <f>SUM(D11:D11)</f>
        <v>0</v>
      </c>
      <c r="E10" s="28">
        <f>(D10*100)/C10</f>
        <v>0</v>
      </c>
      <c r="F10" s="30">
        <v>0.117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9"/>
      <c r="B11" s="9"/>
      <c r="C11" s="31" t="s">
        <v>29</v>
      </c>
      <c r="D11" s="9"/>
      <c r="E11" s="9"/>
      <c r="F11" s="9"/>
      <c r="G11" s="9"/>
      <c r="H11" s="9"/>
      <c r="I11" s="10"/>
    </row>
    <row r="12" spans="1:9" ht="13.5">
      <c r="A12" s="9"/>
      <c r="B12" s="9"/>
      <c r="C12" s="31"/>
      <c r="D12" s="9"/>
      <c r="E12" s="9"/>
      <c r="F12" s="9"/>
      <c r="G12" s="9"/>
      <c r="H12" s="9"/>
      <c r="I12" s="10"/>
    </row>
    <row r="13" spans="1:9" ht="13.5">
      <c r="A13" s="5">
        <v>2</v>
      </c>
      <c r="B13" s="29" t="s">
        <v>31</v>
      </c>
      <c r="C13" s="6">
        <v>500000</v>
      </c>
      <c r="D13" s="21">
        <f>SUM(D14:D14)</f>
        <v>0</v>
      </c>
      <c r="E13" s="28">
        <f>(D13*100)/C13</f>
        <v>0</v>
      </c>
      <c r="F13" s="30">
        <v>0.16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9"/>
      <c r="C14" s="31" t="s">
        <v>29</v>
      </c>
      <c r="D14" s="21"/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3</v>
      </c>
      <c r="B16" s="29" t="s">
        <v>24</v>
      </c>
      <c r="C16" s="6">
        <v>500000</v>
      </c>
      <c r="D16" s="21">
        <f>SUM(D17:D17)</f>
        <v>0</v>
      </c>
      <c r="E16" s="28">
        <f>(D16*100)/C16</f>
        <v>0</v>
      </c>
      <c r="F16" s="30">
        <v>0.117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9"/>
      <c r="C17" s="31" t="s">
        <v>29</v>
      </c>
      <c r="D17" s="21"/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4</v>
      </c>
      <c r="B19" s="29" t="s">
        <v>24</v>
      </c>
      <c r="C19" s="6">
        <v>500000</v>
      </c>
      <c r="D19" s="21">
        <f>SUM(D20:D20)</f>
        <v>0</v>
      </c>
      <c r="E19" s="28">
        <f>(D19*100)/C19</f>
        <v>0</v>
      </c>
      <c r="F19" s="30">
        <v>0.16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9"/>
      <c r="C20" s="31" t="s">
        <v>29</v>
      </c>
      <c r="D20" s="21"/>
      <c r="E20" s="28"/>
      <c r="F20" s="30"/>
      <c r="G20" s="7"/>
      <c r="H20" s="7"/>
      <c r="I20" s="7"/>
    </row>
    <row r="21" spans="1:9" ht="13.5">
      <c r="A21" s="5"/>
      <c r="B21" s="29"/>
      <c r="C21" s="31"/>
      <c r="D21" s="21"/>
      <c r="E21" s="28"/>
      <c r="F21" s="30"/>
      <c r="G21" s="7"/>
      <c r="H21" s="7"/>
      <c r="I21" s="7"/>
    </row>
    <row r="22" spans="1:9" ht="13.5">
      <c r="A22" s="5">
        <v>5</v>
      </c>
      <c r="B22" s="29" t="s">
        <v>25</v>
      </c>
      <c r="C22" s="6">
        <v>1000000</v>
      </c>
      <c r="D22" s="21">
        <f>SUM(D23)</f>
        <v>30000</v>
      </c>
      <c r="E22" s="28">
        <f>(D22*100)/C22</f>
        <v>3</v>
      </c>
      <c r="F22" s="30">
        <v>0.117</v>
      </c>
      <c r="G22" s="30">
        <v>0.117</v>
      </c>
      <c r="H22" s="7">
        <v>0</v>
      </c>
      <c r="I22" s="7">
        <f>FLOOR(G22,0.00001)*D22</f>
        <v>3510</v>
      </c>
    </row>
    <row r="23" spans="1:9" ht="13.5">
      <c r="A23" s="5"/>
      <c r="B23" s="29"/>
      <c r="C23" s="31" t="s">
        <v>38</v>
      </c>
      <c r="D23" s="6">
        <v>30000</v>
      </c>
      <c r="E23" s="28"/>
      <c r="F23" s="30"/>
      <c r="G23" s="7"/>
      <c r="H23" s="7"/>
      <c r="I23" s="7"/>
    </row>
    <row r="24" spans="1:9" ht="13.5">
      <c r="A24" s="5"/>
      <c r="B24" s="29"/>
      <c r="C24" s="31"/>
      <c r="D24" s="21"/>
      <c r="E24" s="28"/>
      <c r="F24" s="30"/>
      <c r="G24" s="7"/>
      <c r="H24" s="7"/>
      <c r="I24" s="7"/>
    </row>
    <row r="25" spans="1:9" ht="13.5">
      <c r="A25" s="5">
        <v>6</v>
      </c>
      <c r="B25" s="29" t="s">
        <v>25</v>
      </c>
      <c r="C25" s="6">
        <v>6000000</v>
      </c>
      <c r="D25" s="21">
        <f>SUM(D26:D28)</f>
        <v>6000000</v>
      </c>
      <c r="E25" s="28">
        <f>(D25*100)/C25</f>
        <v>100</v>
      </c>
      <c r="F25" s="30">
        <v>0.16</v>
      </c>
      <c r="G25" s="30">
        <v>0.155</v>
      </c>
      <c r="H25" s="7">
        <f>(G25*100)/F25-100</f>
        <v>-3.125</v>
      </c>
      <c r="I25" s="7">
        <f>FLOOR(G25,0.00001)*D25</f>
        <v>930000</v>
      </c>
    </row>
    <row r="26" spans="1:9" ht="13.5">
      <c r="A26" s="5"/>
      <c r="B26" s="29"/>
      <c r="C26" s="6" t="s">
        <v>39</v>
      </c>
      <c r="D26" s="21">
        <v>4180000</v>
      </c>
      <c r="E26" s="28"/>
      <c r="F26" s="30"/>
      <c r="G26" s="30"/>
      <c r="H26" s="7"/>
      <c r="I26" s="7"/>
    </row>
    <row r="27" spans="1:9" ht="13.5">
      <c r="A27" s="5"/>
      <c r="B27" s="29"/>
      <c r="C27" s="31" t="s">
        <v>38</v>
      </c>
      <c r="D27" s="21">
        <v>1020000</v>
      </c>
      <c r="E27" s="28"/>
      <c r="F27" s="30"/>
      <c r="G27" s="30"/>
      <c r="H27" s="7"/>
      <c r="I27" s="7"/>
    </row>
    <row r="28" spans="1:9" ht="13.5">
      <c r="A28" s="5"/>
      <c r="B28" s="29"/>
      <c r="C28" s="31" t="s">
        <v>36</v>
      </c>
      <c r="D28" s="21">
        <v>800000</v>
      </c>
      <c r="E28" s="28"/>
      <c r="F28" s="30"/>
      <c r="G28" s="30"/>
      <c r="H28" s="7"/>
      <c r="I28" s="7"/>
    </row>
    <row r="29" spans="1:9" ht="13.5">
      <c r="A29" s="5"/>
      <c r="B29" s="29"/>
      <c r="C29" s="31"/>
      <c r="D29" s="21"/>
      <c r="E29" s="28"/>
      <c r="F29" s="30"/>
      <c r="G29" s="7"/>
      <c r="H29" s="7"/>
      <c r="I29" s="7"/>
    </row>
    <row r="30" spans="1:9" ht="13.5">
      <c r="A30" s="5">
        <v>7</v>
      </c>
      <c r="B30" s="29" t="s">
        <v>27</v>
      </c>
      <c r="C30" s="6">
        <v>1000000</v>
      </c>
      <c r="D30" s="21">
        <f>SUM(D31:D31)</f>
        <v>360000</v>
      </c>
      <c r="E30" s="28">
        <f>(D30*100)/C30</f>
        <v>36</v>
      </c>
      <c r="F30" s="30">
        <v>0.117</v>
      </c>
      <c r="G30" s="30">
        <v>0.117</v>
      </c>
      <c r="H30" s="7">
        <v>0</v>
      </c>
      <c r="I30" s="7">
        <f>FLOOR(G30,0.00001)*D30</f>
        <v>42120</v>
      </c>
    </row>
    <row r="31" spans="1:9" ht="13.5">
      <c r="A31" s="5"/>
      <c r="B31" s="29"/>
      <c r="C31" s="31" t="s">
        <v>35</v>
      </c>
      <c r="D31" s="6">
        <v>360000</v>
      </c>
      <c r="E31" s="28"/>
      <c r="F31" s="30"/>
      <c r="G31" s="7"/>
      <c r="H31" s="7"/>
      <c r="I31" s="7"/>
    </row>
    <row r="32" spans="1:9" ht="13.5">
      <c r="A32" s="5"/>
      <c r="B32" s="29"/>
      <c r="C32" s="31"/>
      <c r="D32" s="21"/>
      <c r="E32" s="28"/>
      <c r="F32" s="30"/>
      <c r="G32" s="7"/>
      <c r="H32" s="7"/>
      <c r="I32" s="7"/>
    </row>
    <row r="33" spans="1:9" ht="13.5">
      <c r="A33" s="5">
        <v>8</v>
      </c>
      <c r="B33" s="29" t="s">
        <v>27</v>
      </c>
      <c r="C33" s="6">
        <v>4000000</v>
      </c>
      <c r="D33" s="21">
        <f>SUM(D34:D36)</f>
        <v>4000000</v>
      </c>
      <c r="E33" s="28">
        <f>(D33*100)/C33</f>
        <v>100</v>
      </c>
      <c r="F33" s="30">
        <v>0.16</v>
      </c>
      <c r="G33" s="30">
        <v>0.16</v>
      </c>
      <c r="H33" s="7">
        <f>(G33*100)/F33-100</f>
        <v>0</v>
      </c>
      <c r="I33" s="7">
        <f>FLOOR(G33,0.00001)*D33</f>
        <v>640000</v>
      </c>
    </row>
    <row r="34" spans="1:9" ht="13.5">
      <c r="A34" s="5"/>
      <c r="B34" s="29"/>
      <c r="C34" s="31" t="s">
        <v>39</v>
      </c>
      <c r="D34" s="21">
        <v>360000</v>
      </c>
      <c r="E34" s="28"/>
      <c r="F34" s="30"/>
      <c r="G34" s="7"/>
      <c r="H34" s="7"/>
      <c r="I34" s="7"/>
    </row>
    <row r="35" spans="1:9" ht="13.5">
      <c r="A35" s="5"/>
      <c r="B35" s="29"/>
      <c r="C35" s="31" t="s">
        <v>30</v>
      </c>
      <c r="D35" s="21">
        <v>920000</v>
      </c>
      <c r="E35" s="28"/>
      <c r="F35" s="30"/>
      <c r="G35" s="7"/>
      <c r="H35" s="7"/>
      <c r="I35" s="7"/>
    </row>
    <row r="36" spans="1:9" ht="13.5">
      <c r="A36" s="5"/>
      <c r="B36" s="29"/>
      <c r="C36" s="31" t="s">
        <v>35</v>
      </c>
      <c r="D36" s="21">
        <v>2720000</v>
      </c>
      <c r="E36" s="28"/>
      <c r="F36" s="30"/>
      <c r="G36" s="7"/>
      <c r="H36" s="7"/>
      <c r="I36" s="7"/>
    </row>
    <row r="37" spans="1:9" ht="13.5">
      <c r="A37" s="5"/>
      <c r="B37" s="29"/>
      <c r="C37" s="31"/>
      <c r="D37" s="21"/>
      <c r="E37" s="28"/>
      <c r="F37" s="30"/>
      <c r="G37" s="7"/>
      <c r="H37" s="7"/>
      <c r="I37" s="7"/>
    </row>
    <row r="38" spans="1:9" ht="13.5">
      <c r="A38" s="32">
        <v>9</v>
      </c>
      <c r="B38" s="33" t="s">
        <v>26</v>
      </c>
      <c r="C38" s="34">
        <v>1600000</v>
      </c>
      <c r="D38" s="21">
        <f>SUM(D39:D39)</f>
        <v>0</v>
      </c>
      <c r="E38" s="28">
        <f>(D38*100)/C38</f>
        <v>0</v>
      </c>
      <c r="F38" s="30">
        <v>0.117</v>
      </c>
      <c r="G38" s="7">
        <v>0</v>
      </c>
      <c r="H38" s="7">
        <v>0</v>
      </c>
      <c r="I38" s="7">
        <f>FLOOR(G38,0.00001)*D38</f>
        <v>0</v>
      </c>
    </row>
    <row r="39" spans="1:9" ht="13.5">
      <c r="A39" s="32"/>
      <c r="B39" s="33"/>
      <c r="C39" s="35" t="s">
        <v>29</v>
      </c>
      <c r="D39" s="6"/>
      <c r="E39" s="28"/>
      <c r="F39" s="30"/>
      <c r="G39" s="7"/>
      <c r="H39" s="7"/>
      <c r="I39" s="7"/>
    </row>
    <row r="40" spans="1:9" ht="13.5">
      <c r="A40" s="32"/>
      <c r="B40" s="33"/>
      <c r="C40" s="35"/>
      <c r="D40" s="21"/>
      <c r="E40" s="28"/>
      <c r="F40" s="30"/>
      <c r="G40" s="7"/>
      <c r="H40" s="7"/>
      <c r="I40" s="7"/>
    </row>
    <row r="41" spans="1:9" ht="13.5">
      <c r="A41" s="32">
        <v>10</v>
      </c>
      <c r="B41" s="33" t="s">
        <v>26</v>
      </c>
      <c r="C41" s="34">
        <v>2400000</v>
      </c>
      <c r="D41" s="21">
        <f>SUM(D42:D42)</f>
        <v>0</v>
      </c>
      <c r="E41" s="28">
        <f>(D41*100)/C41</f>
        <v>0</v>
      </c>
      <c r="F41" s="30">
        <v>0.16</v>
      </c>
      <c r="G41" s="7">
        <v>0</v>
      </c>
      <c r="H41" s="7">
        <v>0</v>
      </c>
      <c r="I41" s="7">
        <f>FLOOR(G41,0.00001)*D41</f>
        <v>0</v>
      </c>
    </row>
    <row r="42" spans="1:9" ht="13.5">
      <c r="A42" s="32"/>
      <c r="B42" s="33"/>
      <c r="C42" s="35" t="s">
        <v>29</v>
      </c>
      <c r="D42" s="21"/>
      <c r="E42" s="28"/>
      <c r="F42" s="30"/>
      <c r="G42" s="7"/>
      <c r="H42" s="7"/>
      <c r="I42" s="7"/>
    </row>
    <row r="43" spans="1:9" ht="13.5">
      <c r="A43" s="5"/>
      <c r="B43" s="29"/>
      <c r="C43" s="31"/>
      <c r="D43" s="21"/>
      <c r="E43" s="28"/>
      <c r="F43" s="30"/>
      <c r="G43" s="7"/>
      <c r="H43" s="7"/>
      <c r="I43" s="7"/>
    </row>
    <row r="44" spans="1:9" ht="13.5">
      <c r="A44" s="5">
        <v>11</v>
      </c>
      <c r="B44" s="29" t="s">
        <v>20</v>
      </c>
      <c r="C44" s="6">
        <v>10000000</v>
      </c>
      <c r="D44" s="21">
        <f>SUM(D45:D47)</f>
        <v>6225000</v>
      </c>
      <c r="E44" s="28">
        <f>(D44*100)/C44</f>
        <v>62.25</v>
      </c>
      <c r="F44" s="30">
        <v>0.094</v>
      </c>
      <c r="G44" s="30">
        <v>0.094</v>
      </c>
      <c r="H44" s="7">
        <f>(G44*100)/F44-100</f>
        <v>0</v>
      </c>
      <c r="I44" s="7">
        <f>FLOOR(G44,0.00001)*D44</f>
        <v>585150.0000000001</v>
      </c>
    </row>
    <row r="45" spans="1:9" ht="13.5">
      <c r="A45" s="5"/>
      <c r="B45" s="29"/>
      <c r="C45" s="6" t="s">
        <v>21</v>
      </c>
      <c r="D45" s="21">
        <v>3000000</v>
      </c>
      <c r="E45" s="28"/>
      <c r="F45" s="30"/>
      <c r="G45" s="30"/>
      <c r="H45" s="7"/>
      <c r="I45" s="7"/>
    </row>
    <row r="46" spans="1:9" ht="13.5">
      <c r="A46" s="5"/>
      <c r="B46" s="29"/>
      <c r="C46" s="31" t="s">
        <v>22</v>
      </c>
      <c r="D46" s="21">
        <v>800000</v>
      </c>
      <c r="E46" s="28"/>
      <c r="F46" s="30"/>
      <c r="G46" s="7"/>
      <c r="H46" s="7"/>
      <c r="I46" s="7"/>
    </row>
    <row r="47" spans="1:9" ht="13.5">
      <c r="A47" s="5"/>
      <c r="B47" s="29"/>
      <c r="C47" s="31" t="s">
        <v>30</v>
      </c>
      <c r="D47" s="21">
        <v>2425000</v>
      </c>
      <c r="E47" s="28"/>
      <c r="F47" s="30"/>
      <c r="G47" s="7"/>
      <c r="H47" s="7"/>
      <c r="I47" s="7"/>
    </row>
    <row r="48" spans="1:9" ht="13.5">
      <c r="A48" s="5"/>
      <c r="B48" s="29"/>
      <c r="C48" s="31"/>
      <c r="D48" s="21"/>
      <c r="E48" s="28"/>
      <c r="F48" s="30"/>
      <c r="G48" s="7"/>
      <c r="H48" s="7"/>
      <c r="I48" s="7"/>
    </row>
    <row r="49" spans="1:9" ht="13.5">
      <c r="A49" s="5">
        <v>12</v>
      </c>
      <c r="B49" s="29" t="s">
        <v>20</v>
      </c>
      <c r="C49" s="6">
        <v>100000000</v>
      </c>
      <c r="D49" s="21">
        <f>SUM(D50:D53)</f>
        <v>50300000</v>
      </c>
      <c r="E49" s="28">
        <f>(D49*100)/C49</f>
        <v>50.3</v>
      </c>
      <c r="F49" s="30">
        <v>0.137</v>
      </c>
      <c r="G49" s="30">
        <v>0.137</v>
      </c>
      <c r="H49" s="7">
        <f>(G49*100)/F49-100</f>
        <v>0</v>
      </c>
      <c r="I49" s="7">
        <f>FLOOR(G49,0.00001)*D49</f>
        <v>6891100.000000001</v>
      </c>
    </row>
    <row r="50" spans="1:9" ht="13.5">
      <c r="A50" s="5"/>
      <c r="B50" s="29"/>
      <c r="C50" s="31" t="s">
        <v>21</v>
      </c>
      <c r="D50" s="21">
        <v>22420000</v>
      </c>
      <c r="E50" s="28"/>
      <c r="F50" s="30"/>
      <c r="G50" s="7"/>
      <c r="H50" s="7"/>
      <c r="I50" s="7"/>
    </row>
    <row r="51" spans="1:9" ht="13.5">
      <c r="A51" s="5"/>
      <c r="B51" s="29"/>
      <c r="C51" s="31" t="s">
        <v>22</v>
      </c>
      <c r="D51" s="21">
        <v>8100000</v>
      </c>
      <c r="E51" s="28"/>
      <c r="F51" s="30"/>
      <c r="G51" s="7"/>
      <c r="H51" s="7"/>
      <c r="I51" s="7"/>
    </row>
    <row r="52" spans="1:9" ht="13.5">
      <c r="A52" s="5"/>
      <c r="B52" s="29"/>
      <c r="C52" s="31" t="s">
        <v>30</v>
      </c>
      <c r="D52" s="21">
        <v>14280000</v>
      </c>
      <c r="E52" s="28"/>
      <c r="F52" s="30"/>
      <c r="G52" s="7"/>
      <c r="H52" s="7"/>
      <c r="I52" s="7"/>
    </row>
    <row r="53" spans="1:9" ht="13.5">
      <c r="A53" s="5"/>
      <c r="B53" s="29"/>
      <c r="C53" s="31" t="s">
        <v>23</v>
      </c>
      <c r="D53" s="21">
        <v>5500000</v>
      </c>
      <c r="E53" s="28"/>
      <c r="F53" s="30"/>
      <c r="G53" s="7"/>
      <c r="H53" s="7"/>
      <c r="I53" s="7"/>
    </row>
    <row r="54" spans="1:9" ht="13.5">
      <c r="A54" s="5"/>
      <c r="B54" s="29"/>
      <c r="C54" s="31"/>
      <c r="D54" s="21"/>
      <c r="E54" s="28"/>
      <c r="F54" s="30"/>
      <c r="G54" s="7"/>
      <c r="H54" s="7"/>
      <c r="I54" s="7"/>
    </row>
    <row r="55" spans="1:9" ht="13.5">
      <c r="A55" s="5">
        <v>13</v>
      </c>
      <c r="B55" s="29" t="s">
        <v>32</v>
      </c>
      <c r="C55" s="6">
        <v>30000000</v>
      </c>
      <c r="D55" s="21">
        <f>SUM(D56:D57)</f>
        <v>30000000</v>
      </c>
      <c r="E55" s="28">
        <f>(D55*100)/C55</f>
        <v>100</v>
      </c>
      <c r="F55" s="30">
        <v>0.094</v>
      </c>
      <c r="G55" s="30">
        <v>0.09</v>
      </c>
      <c r="H55" s="7">
        <f>(G55*100)/F55-100</f>
        <v>-4.255319148936167</v>
      </c>
      <c r="I55" s="7">
        <f>FLOOR(G55,0.00001)*D55</f>
        <v>2700000.0000000005</v>
      </c>
    </row>
    <row r="56" spans="1:9" ht="13.5">
      <c r="A56" s="5"/>
      <c r="B56" s="29"/>
      <c r="C56" s="31" t="s">
        <v>23</v>
      </c>
      <c r="D56" s="21">
        <v>150000</v>
      </c>
      <c r="E56" s="28"/>
      <c r="F56" s="30"/>
      <c r="G56" s="7"/>
      <c r="H56" s="7"/>
      <c r="I56" s="7"/>
    </row>
    <row r="57" spans="1:9" ht="13.5">
      <c r="A57" s="5"/>
      <c r="B57" s="29"/>
      <c r="C57" s="31" t="s">
        <v>34</v>
      </c>
      <c r="D57" s="21">
        <v>29850000</v>
      </c>
      <c r="E57" s="28"/>
      <c r="F57" s="30"/>
      <c r="G57" s="7"/>
      <c r="H57" s="7"/>
      <c r="I57" s="7"/>
    </row>
    <row r="58" spans="1:9" ht="13.5">
      <c r="A58" s="5"/>
      <c r="B58" s="29"/>
      <c r="C58" s="31"/>
      <c r="D58" s="21"/>
      <c r="E58" s="28"/>
      <c r="F58" s="30"/>
      <c r="G58" s="7"/>
      <c r="H58" s="7"/>
      <c r="I58" s="7"/>
    </row>
    <row r="59" spans="1:9" ht="13.5">
      <c r="A59" s="5">
        <v>14</v>
      </c>
      <c r="B59" s="29" t="s">
        <v>32</v>
      </c>
      <c r="C59" s="6">
        <v>40000000</v>
      </c>
      <c r="D59" s="21">
        <f>SUM(D60:D61)</f>
        <v>30354000</v>
      </c>
      <c r="E59" s="28">
        <f>(D59*100)/C59</f>
        <v>75.885</v>
      </c>
      <c r="F59" s="30">
        <v>0.137</v>
      </c>
      <c r="G59" s="30">
        <v>0.137</v>
      </c>
      <c r="H59" s="7">
        <f>(G59*100)/F59-100</f>
        <v>0</v>
      </c>
      <c r="I59" s="7">
        <f>FLOOR(G59,0.00001)*D59</f>
        <v>4158498.0000000005</v>
      </c>
    </row>
    <row r="60" spans="1:9" ht="13.5">
      <c r="A60" s="5"/>
      <c r="B60" s="29"/>
      <c r="C60" s="31" t="s">
        <v>21</v>
      </c>
      <c r="D60" s="21">
        <v>4890000</v>
      </c>
      <c r="E60" s="28"/>
      <c r="F60" s="30"/>
      <c r="G60" s="30"/>
      <c r="H60" s="7"/>
      <c r="I60" s="7"/>
    </row>
    <row r="61" spans="1:9" ht="13.5">
      <c r="A61" s="5"/>
      <c r="B61" s="29"/>
      <c r="C61" s="31" t="s">
        <v>34</v>
      </c>
      <c r="D61" s="21">
        <v>25464000</v>
      </c>
      <c r="E61" s="28"/>
      <c r="F61" s="30"/>
      <c r="G61" s="30"/>
      <c r="H61" s="7"/>
      <c r="I61" s="7"/>
    </row>
    <row r="62" spans="1:9" ht="13.5">
      <c r="A62" s="5"/>
      <c r="B62" s="29"/>
      <c r="C62" s="31"/>
      <c r="D62" s="21"/>
      <c r="E62" s="28"/>
      <c r="F62" s="30"/>
      <c r="G62" s="7"/>
      <c r="H62" s="7"/>
      <c r="I62" s="7"/>
    </row>
    <row r="63" spans="1:9" ht="13.5">
      <c r="A63" s="5">
        <v>15</v>
      </c>
      <c r="B63" s="29" t="s">
        <v>33</v>
      </c>
      <c r="C63" s="6">
        <v>8000000</v>
      </c>
      <c r="D63" s="21">
        <f>SUM(D64:D64)</f>
        <v>390000</v>
      </c>
      <c r="E63" s="28">
        <f>(D63*100)/C63</f>
        <v>4.875</v>
      </c>
      <c r="F63" s="30">
        <v>0.094</v>
      </c>
      <c r="G63" s="30">
        <v>0.094</v>
      </c>
      <c r="H63" s="7">
        <v>0</v>
      </c>
      <c r="I63" s="7">
        <f>FLOOR(G63,0.00001)*D63</f>
        <v>36660.00000000001</v>
      </c>
    </row>
    <row r="64" spans="1:9" ht="13.5">
      <c r="A64" s="5"/>
      <c r="B64" s="29"/>
      <c r="C64" s="31" t="s">
        <v>21</v>
      </c>
      <c r="D64" s="21">
        <v>390000</v>
      </c>
      <c r="E64" s="28"/>
      <c r="F64" s="30"/>
      <c r="G64" s="7"/>
      <c r="H64" s="7"/>
      <c r="I64" s="7"/>
    </row>
    <row r="65" spans="1:9" ht="13.5">
      <c r="A65" s="5"/>
      <c r="B65" s="29"/>
      <c r="C65" s="31"/>
      <c r="D65" s="21"/>
      <c r="E65" s="28"/>
      <c r="F65" s="30"/>
      <c r="G65" s="7"/>
      <c r="H65" s="7"/>
      <c r="I65" s="7"/>
    </row>
    <row r="66" spans="1:9" ht="13.5">
      <c r="A66" s="5">
        <v>16</v>
      </c>
      <c r="B66" s="29" t="s">
        <v>33</v>
      </c>
      <c r="C66" s="6">
        <v>12000000</v>
      </c>
      <c r="D66" s="21">
        <f>SUM(D67:D67)</f>
        <v>2000000</v>
      </c>
      <c r="E66" s="28">
        <f>(D66*100)/C66</f>
        <v>16.666666666666668</v>
      </c>
      <c r="F66" s="30">
        <v>0.137</v>
      </c>
      <c r="G66" s="30">
        <v>0.137</v>
      </c>
      <c r="H66" s="7">
        <f>(G66*100)/F66-100</f>
        <v>0</v>
      </c>
      <c r="I66" s="7">
        <f>FLOOR(G66,0.00001)*D66</f>
        <v>274000</v>
      </c>
    </row>
    <row r="67" spans="1:9" ht="13.5">
      <c r="A67" s="5"/>
      <c r="B67" s="29"/>
      <c r="C67" s="31" t="s">
        <v>34</v>
      </c>
      <c r="D67" s="21">
        <v>2000000</v>
      </c>
      <c r="E67" s="28"/>
      <c r="F67" s="30"/>
      <c r="G67" s="7"/>
      <c r="H67" s="7"/>
      <c r="I67" s="7"/>
    </row>
    <row r="68" spans="1:9" ht="13.5">
      <c r="A68" s="5"/>
      <c r="B68" s="29"/>
      <c r="C68" s="31"/>
      <c r="D68" s="21"/>
      <c r="E68" s="28"/>
      <c r="F68" s="30"/>
      <c r="G68" s="7"/>
      <c r="H68" s="7"/>
      <c r="I68" s="7"/>
    </row>
    <row r="69" spans="1:9" ht="13.5">
      <c r="A69" s="5">
        <v>17</v>
      </c>
      <c r="B69" s="29" t="s">
        <v>28</v>
      </c>
      <c r="C69" s="6">
        <v>1000000</v>
      </c>
      <c r="D69" s="21">
        <f>SUM(D70:D70)</f>
        <v>1000000</v>
      </c>
      <c r="E69" s="28">
        <f>(D69*100)/C69</f>
        <v>100</v>
      </c>
      <c r="F69" s="30">
        <v>0.117</v>
      </c>
      <c r="G69" s="30">
        <v>0.117</v>
      </c>
      <c r="H69" s="7">
        <v>0</v>
      </c>
      <c r="I69" s="7">
        <f>FLOOR(G69,0.00001)*D69</f>
        <v>117000</v>
      </c>
    </row>
    <row r="70" spans="1:9" ht="13.5">
      <c r="A70" s="5"/>
      <c r="B70" s="29"/>
      <c r="C70" s="31" t="s">
        <v>23</v>
      </c>
      <c r="D70" s="21">
        <v>1000000</v>
      </c>
      <c r="E70" s="28"/>
      <c r="F70" s="30"/>
      <c r="G70" s="7"/>
      <c r="H70" s="7"/>
      <c r="I70" s="7"/>
    </row>
    <row r="71" spans="1:9" ht="13.5">
      <c r="A71" s="5"/>
      <c r="B71" s="29"/>
      <c r="C71" s="31"/>
      <c r="D71" s="21"/>
      <c r="E71" s="28"/>
      <c r="F71" s="30"/>
      <c r="G71" s="7"/>
      <c r="H71" s="7"/>
      <c r="I71" s="7"/>
    </row>
    <row r="72" spans="1:9" ht="13.5">
      <c r="A72" s="5">
        <v>18</v>
      </c>
      <c r="B72" s="29" t="s">
        <v>28</v>
      </c>
      <c r="C72" s="6">
        <v>5000000</v>
      </c>
      <c r="D72" s="21">
        <f>SUM(D73:D73)</f>
        <v>0</v>
      </c>
      <c r="E72" s="28">
        <f>(D72*100)/C72</f>
        <v>0</v>
      </c>
      <c r="F72" s="30">
        <v>0.16</v>
      </c>
      <c r="G72" s="7">
        <v>0</v>
      </c>
      <c r="H72" s="7">
        <v>0</v>
      </c>
      <c r="I72" s="7">
        <f>FLOOR(G72,0.00001)*D72</f>
        <v>0</v>
      </c>
    </row>
    <row r="73" spans="1:9" ht="13.5">
      <c r="A73" s="5"/>
      <c r="B73" s="29"/>
      <c r="C73" s="31" t="s">
        <v>29</v>
      </c>
      <c r="D73" s="21"/>
      <c r="E73" s="28"/>
      <c r="F73" s="30"/>
      <c r="G73" s="7"/>
      <c r="H73" s="7"/>
      <c r="I73" s="7"/>
    </row>
    <row r="74" spans="1:9" ht="13.5">
      <c r="A74" s="5"/>
      <c r="B74" s="29"/>
      <c r="C74" s="31"/>
      <c r="D74" s="21"/>
      <c r="E74" s="28"/>
      <c r="F74" s="30"/>
      <c r="G74" s="7"/>
      <c r="H74" s="7"/>
      <c r="I74" s="7"/>
    </row>
    <row r="75" spans="1:9" ht="13.5">
      <c r="A75" s="11"/>
      <c r="B75" s="16" t="s">
        <v>12</v>
      </c>
      <c r="C75" s="12">
        <f>SUM(C10:C74)</f>
        <v>224000000</v>
      </c>
      <c r="D75" s="19">
        <f>SUM(D10,D13,D16,D19,D22,D25,D30,D33,D38,D41,D44,D49,D55,D59,D63,D66,D69,D72)</f>
        <v>130659000</v>
      </c>
      <c r="E75" s="25">
        <f>(D75*100)/C75</f>
        <v>58.32991071428572</v>
      </c>
      <c r="F75" s="20"/>
      <c r="G75" s="20"/>
      <c r="H75" s="13"/>
      <c r="I75" s="27">
        <f>SUM(I10:I74)</f>
        <v>16378038</v>
      </c>
    </row>
    <row r="76" spans="1:9" ht="13.5">
      <c r="A76" s="5"/>
      <c r="B76" s="24"/>
      <c r="C76" s="6"/>
      <c r="D76" s="6"/>
      <c r="E76" s="14"/>
      <c r="F76" s="26"/>
      <c r="G76" s="26"/>
      <c r="H76" s="7"/>
      <c r="I76" s="7"/>
    </row>
    <row r="77" spans="1:9" ht="13.5">
      <c r="A77" s="17"/>
      <c r="B77" s="16" t="s">
        <v>11</v>
      </c>
      <c r="C77" s="19">
        <f>SUM(C75)</f>
        <v>224000000</v>
      </c>
      <c r="D77" s="19">
        <f>SUM(D75)</f>
        <v>130659000</v>
      </c>
      <c r="E77" s="25">
        <f>(D77*100)/C77</f>
        <v>58.32991071428572</v>
      </c>
      <c r="F77" s="18"/>
      <c r="G77" s="18"/>
      <c r="H77" s="18"/>
      <c r="I77" s="27">
        <f>SUM(I75)</f>
        <v>16378038</v>
      </c>
    </row>
    <row r="78" ht="12.75">
      <c r="C78" s="15"/>
    </row>
    <row r="79" ht="12.75">
      <c r="C79" s="15"/>
    </row>
    <row r="80" spans="2:3" ht="13.5">
      <c r="B80" s="5"/>
      <c r="C80" s="15"/>
    </row>
    <row r="81" spans="2:3" ht="13.5">
      <c r="B81" s="5"/>
      <c r="C81" s="15"/>
    </row>
    <row r="82" spans="2:3" ht="13.5">
      <c r="B82" s="5"/>
      <c r="C82" s="15"/>
    </row>
    <row r="83" spans="2:3" ht="13.5">
      <c r="B83" s="5"/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Geni</cp:lastModifiedBy>
  <cp:lastPrinted>2010-01-14T14:01:22Z</cp:lastPrinted>
  <dcterms:created xsi:type="dcterms:W3CDTF">2005-05-09T20:19:33Z</dcterms:created>
  <dcterms:modified xsi:type="dcterms:W3CDTF">2010-01-21T13:11:09Z</dcterms:modified>
  <cp:category/>
  <cp:version/>
  <cp:contentType/>
  <cp:contentStatus/>
</cp:coreProperties>
</file>