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1 TRIGO PEP 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<sst xmlns="http://schemas.openxmlformats.org/spreadsheetml/2006/main" count="73" uniqueCount="38">
  <si>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</si>
  <si>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</si>
  <si>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</si>
  <si>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</si>
  <si>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</si>
  <si>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</si>
  <si>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</si>
  <si>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</si>
  <si>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</si>
  <si>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</si>
  <si>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</si>
  <si>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</si>
  <si>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</si>
  <si>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</si>
  <si>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</si>
  <si>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</si>
  <si>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</si>
  <si>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</si>
  <si>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</si>
  <si>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</si>
  <si>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</si>
  <si>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</si>
  <si>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</si>
  <si>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</si>
  <si>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</si>
  <si>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</si>
  <si>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</si>
  <si>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</si>
  <si>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</si>
  <si>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</si>
  <si>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</si>
  <si>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</si>
  <si>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</si>
  <si>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</si>
  <si>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</si>
  <si>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BBM UB</t>
  </si>
  <si>
    <t>BBM GO</t>
  </si>
  <si>
    <t xml:space="preserve">    AVISO DE LEILÃO DE PRÊMIO PARA O ESCOAMENTO DE TRIGO EM GRÃOS – PEP - N.º 008/10 - 14/01/2010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</si>
</sst>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0" borderId="0" xfId="53" applyNumberFormat="1" applyFont="1" applyFill="1" applyAlignment="1">
      <alignment/>
    </xf>
    <xf numFmtId="170" fontId="1" fillId="0" borderId="0" xfId="53" applyNumberFormat="1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1"/>
  <sheetViews>
    <sheetView tabSelected="1" zoomScalePageLayoutView="0" workbookViewId="0" topLeftCell="A57">
      <selection activeCell="G72" sqref="G72:I7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42187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18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500000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500000</v>
      </c>
      <c r="D19" s="21">
        <f>SUM(D20:D20)</f>
        <v>0</v>
      </c>
      <c r="E19" s="28">
        <f>(D19*100)/C19</f>
        <v>0</v>
      </c>
      <c r="F19" s="30">
        <v>0.16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29</v>
      </c>
      <c r="D20" s="21"/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1000000</v>
      </c>
      <c r="D22" s="21">
        <f>SUM(D23:D23)</f>
        <v>0</v>
      </c>
      <c r="E22" s="28">
        <f>(D22*100)/C22</f>
        <v>0</v>
      </c>
      <c r="F22" s="30">
        <v>0.117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9"/>
      <c r="C23" s="31" t="s">
        <v>29</v>
      </c>
      <c r="D23" s="6"/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6000000</v>
      </c>
      <c r="D25" s="21">
        <f>SUM(D26:D27)</f>
        <v>660000</v>
      </c>
      <c r="E25" s="28">
        <f>(D25*100)/C25</f>
        <v>11</v>
      </c>
      <c r="F25" s="30">
        <v>0.16</v>
      </c>
      <c r="G25" s="30">
        <v>0.16</v>
      </c>
      <c r="H25" s="7">
        <f>(G25*100)/F25-100</f>
        <v>0</v>
      </c>
      <c r="I25" s="7">
        <f>FLOOR(G25,0.00001)*D25</f>
        <v>105600</v>
      </c>
    </row>
    <row r="26" spans="1:9" ht="13.5">
      <c r="A26" s="5"/>
      <c r="B26" s="29"/>
      <c r="C26" s="31" t="s">
        <v>22</v>
      </c>
      <c r="D26" s="21">
        <v>160000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36</v>
      </c>
      <c r="D27" s="21">
        <v>500000</v>
      </c>
      <c r="E27" s="28"/>
      <c r="F27" s="30"/>
      <c r="G27" s="30"/>
      <c r="H27" s="7"/>
      <c r="I27" s="7"/>
    </row>
    <row r="28" spans="1:9" ht="13.5">
      <c r="A28" s="5"/>
      <c r="B28" s="29"/>
      <c r="C28" s="31"/>
      <c r="D28" s="21"/>
      <c r="E28" s="28"/>
      <c r="F28" s="30"/>
      <c r="G28" s="7"/>
      <c r="H28" s="7"/>
      <c r="I28" s="7"/>
    </row>
    <row r="29" spans="1:9" ht="13.5">
      <c r="A29" s="5">
        <v>7</v>
      </c>
      <c r="B29" s="29" t="s">
        <v>27</v>
      </c>
      <c r="C29" s="6">
        <v>1000000</v>
      </c>
      <c r="D29" s="21">
        <f>SUM(D30:D30)</f>
        <v>0</v>
      </c>
      <c r="E29" s="28">
        <f>(D29*100)/C29</f>
        <v>0</v>
      </c>
      <c r="F29" s="30">
        <v>0.117</v>
      </c>
      <c r="G29" s="7">
        <v>0</v>
      </c>
      <c r="H29" s="7">
        <v>0</v>
      </c>
      <c r="I29" s="7">
        <f>FLOOR(G29,0.00001)*D29</f>
        <v>0</v>
      </c>
    </row>
    <row r="30" spans="1:9" ht="13.5">
      <c r="A30" s="5"/>
      <c r="B30" s="29"/>
      <c r="C30" s="31" t="s">
        <v>29</v>
      </c>
      <c r="D30" s="6"/>
      <c r="E30" s="28"/>
      <c r="F30" s="30"/>
      <c r="G30" s="7"/>
      <c r="H30" s="7"/>
      <c r="I30" s="7"/>
    </row>
    <row r="31" spans="1:9" ht="13.5">
      <c r="A31" s="5"/>
      <c r="B31" s="29"/>
      <c r="C31" s="31"/>
      <c r="D31" s="21"/>
      <c r="E31" s="28"/>
      <c r="F31" s="30"/>
      <c r="G31" s="7"/>
      <c r="H31" s="7"/>
      <c r="I31" s="7"/>
    </row>
    <row r="32" spans="1:9" ht="13.5">
      <c r="A32" s="5">
        <v>8</v>
      </c>
      <c r="B32" s="29" t="s">
        <v>27</v>
      </c>
      <c r="C32" s="6">
        <v>4000000</v>
      </c>
      <c r="D32" s="21">
        <f>SUM(D33:D35)</f>
        <v>4000000</v>
      </c>
      <c r="E32" s="28">
        <f>(D32*100)/C32</f>
        <v>100</v>
      </c>
      <c r="F32" s="30">
        <v>0.16</v>
      </c>
      <c r="G32" s="30">
        <v>0.154</v>
      </c>
      <c r="H32" s="7">
        <f>(G32*100)/F32-100</f>
        <v>-3.75</v>
      </c>
      <c r="I32" s="7">
        <f>FLOOR(G32,0.00001)*D32</f>
        <v>616000.0000000001</v>
      </c>
    </row>
    <row r="33" spans="1:9" ht="13.5">
      <c r="A33" s="5"/>
      <c r="B33" s="29"/>
      <c r="C33" s="31" t="s">
        <v>35</v>
      </c>
      <c r="D33" s="21">
        <v>1500000</v>
      </c>
      <c r="E33" s="28"/>
      <c r="F33" s="30"/>
      <c r="G33" s="7"/>
      <c r="H33" s="7"/>
      <c r="I33" s="7"/>
    </row>
    <row r="34" spans="1:9" ht="13.5">
      <c r="A34" s="5"/>
      <c r="B34" s="29"/>
      <c r="C34" s="31" t="s">
        <v>30</v>
      </c>
      <c r="D34" s="21">
        <v>1500000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21</v>
      </c>
      <c r="D35" s="21">
        <v>1000000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32">
        <v>9</v>
      </c>
      <c r="B37" s="33" t="s">
        <v>26</v>
      </c>
      <c r="C37" s="34">
        <v>1600000</v>
      </c>
      <c r="D37" s="21">
        <f>SUM(D38:D38)</f>
        <v>0</v>
      </c>
      <c r="E37" s="28">
        <f>(D37*100)/C37</f>
        <v>0</v>
      </c>
      <c r="F37" s="30">
        <v>0.117</v>
      </c>
      <c r="G37" s="7">
        <v>0</v>
      </c>
      <c r="H37" s="7">
        <v>0</v>
      </c>
      <c r="I37" s="7">
        <f>FLOOR(G37,0.00001)*D37</f>
        <v>0</v>
      </c>
    </row>
    <row r="38" spans="1:9" ht="13.5">
      <c r="A38" s="32"/>
      <c r="B38" s="33"/>
      <c r="C38" s="35" t="s">
        <v>29</v>
      </c>
      <c r="D38" s="6"/>
      <c r="E38" s="28"/>
      <c r="F38" s="30"/>
      <c r="G38" s="7"/>
      <c r="H38" s="7"/>
      <c r="I38" s="7"/>
    </row>
    <row r="39" spans="1:9" ht="13.5">
      <c r="A39" s="32"/>
      <c r="B39" s="33"/>
      <c r="C39" s="35"/>
      <c r="D39" s="21"/>
      <c r="E39" s="28"/>
      <c r="F39" s="30"/>
      <c r="G39" s="7"/>
      <c r="H39" s="7"/>
      <c r="I39" s="7"/>
    </row>
    <row r="40" spans="1:9" ht="13.5">
      <c r="A40" s="32">
        <v>10</v>
      </c>
      <c r="B40" s="33" t="s">
        <v>26</v>
      </c>
      <c r="C40" s="34">
        <v>2400000</v>
      </c>
      <c r="D40" s="21">
        <f>SUM(D41:D41)</f>
        <v>0</v>
      </c>
      <c r="E40" s="28">
        <f>(D40*100)/C40</f>
        <v>0</v>
      </c>
      <c r="F40" s="30">
        <v>0.16</v>
      </c>
      <c r="G40" s="7">
        <v>0</v>
      </c>
      <c r="H40" s="7">
        <v>0</v>
      </c>
      <c r="I40" s="7">
        <f>FLOOR(G40,0.00001)*D40</f>
        <v>0</v>
      </c>
    </row>
    <row r="41" spans="1:9" ht="13.5">
      <c r="A41" s="32"/>
      <c r="B41" s="33"/>
      <c r="C41" s="35" t="s">
        <v>29</v>
      </c>
      <c r="D41" s="21"/>
      <c r="E41" s="28"/>
      <c r="F41" s="30"/>
      <c r="G41" s="7"/>
      <c r="H41" s="7"/>
      <c r="I41" s="7"/>
    </row>
    <row r="42" spans="1:9" ht="13.5">
      <c r="A42" s="5"/>
      <c r="B42" s="29"/>
      <c r="C42" s="31"/>
      <c r="D42" s="21"/>
      <c r="E42" s="28"/>
      <c r="F42" s="30"/>
      <c r="G42" s="7"/>
      <c r="H42" s="7"/>
      <c r="I42" s="7"/>
    </row>
    <row r="43" spans="1:9" ht="13.5">
      <c r="A43" s="5">
        <v>11</v>
      </c>
      <c r="B43" s="29" t="s">
        <v>20</v>
      </c>
      <c r="C43" s="6">
        <v>10000000</v>
      </c>
      <c r="D43" s="21">
        <f>SUM(D44:D45)</f>
        <v>8281532</v>
      </c>
      <c r="E43" s="28">
        <f>(D43*100)/C43</f>
        <v>82.81532</v>
      </c>
      <c r="F43" s="30">
        <v>0.094</v>
      </c>
      <c r="G43" s="30">
        <v>0.094</v>
      </c>
      <c r="H43" s="7">
        <f>(G43*100)/F43-100</f>
        <v>0</v>
      </c>
      <c r="I43" s="7">
        <f>FLOOR(G43,0.00001)*D43</f>
        <v>778464.0080000001</v>
      </c>
    </row>
    <row r="44" spans="1:9" ht="13.5">
      <c r="A44" s="5"/>
      <c r="B44" s="29"/>
      <c r="C44" s="31" t="s">
        <v>22</v>
      </c>
      <c r="D44" s="21">
        <v>1510000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30</v>
      </c>
      <c r="D45" s="21">
        <v>6771532</v>
      </c>
      <c r="E45" s="28"/>
      <c r="F45" s="30"/>
      <c r="G45" s="7"/>
      <c r="H45" s="7"/>
      <c r="I45" s="7"/>
    </row>
    <row r="46" spans="1:9" ht="13.5">
      <c r="A46" s="5"/>
      <c r="B46" s="29"/>
      <c r="C46" s="31"/>
      <c r="D46" s="21"/>
      <c r="E46" s="28"/>
      <c r="F46" s="30"/>
      <c r="G46" s="7"/>
      <c r="H46" s="7"/>
      <c r="I46" s="7"/>
    </row>
    <row r="47" spans="1:9" ht="13.5">
      <c r="A47" s="5">
        <v>12</v>
      </c>
      <c r="B47" s="29" t="s">
        <v>20</v>
      </c>
      <c r="C47" s="6">
        <v>100000000</v>
      </c>
      <c r="D47" s="21">
        <f>SUM(D48:D52)</f>
        <v>82892969</v>
      </c>
      <c r="E47" s="28">
        <f>(D47*100)/C47</f>
        <v>82.892969</v>
      </c>
      <c r="F47" s="30">
        <v>0.137</v>
      </c>
      <c r="G47" s="30">
        <v>0.137</v>
      </c>
      <c r="H47" s="7">
        <f>(G47*100)/F47-100</f>
        <v>0</v>
      </c>
      <c r="I47" s="7">
        <f>FLOOR(G47,0.00001)*D47</f>
        <v>11356336.753</v>
      </c>
    </row>
    <row r="48" spans="1:9" ht="13.5">
      <c r="A48" s="5"/>
      <c r="B48" s="29"/>
      <c r="C48" s="31" t="s">
        <v>21</v>
      </c>
      <c r="D48" s="21">
        <v>17885000</v>
      </c>
      <c r="E48" s="28"/>
      <c r="F48" s="30"/>
      <c r="G48" s="7"/>
      <c r="H48" s="7"/>
      <c r="I48" s="7"/>
    </row>
    <row r="49" spans="1:9" ht="13.5">
      <c r="A49" s="5"/>
      <c r="B49" s="29"/>
      <c r="C49" s="31" t="s">
        <v>22</v>
      </c>
      <c r="D49" s="21">
        <v>3900000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30</v>
      </c>
      <c r="D50" s="21">
        <v>50607969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23</v>
      </c>
      <c r="D51" s="21">
        <v>3000000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34</v>
      </c>
      <c r="D52" s="21">
        <v>7500000</v>
      </c>
      <c r="E52" s="28"/>
      <c r="F52" s="30"/>
      <c r="G52" s="7"/>
      <c r="H52" s="7"/>
      <c r="I52" s="7"/>
    </row>
    <row r="53" spans="1:9" ht="13.5">
      <c r="A53" s="5"/>
      <c r="B53" s="29"/>
      <c r="C53" s="31"/>
      <c r="D53" s="21"/>
      <c r="E53" s="28"/>
      <c r="F53" s="30"/>
      <c r="G53" s="7"/>
      <c r="H53" s="7"/>
      <c r="I53" s="7"/>
    </row>
    <row r="54" spans="1:9" ht="13.5">
      <c r="A54" s="5">
        <v>13</v>
      </c>
      <c r="B54" s="29" t="s">
        <v>32</v>
      </c>
      <c r="C54" s="6">
        <v>30000000</v>
      </c>
      <c r="D54" s="21">
        <f>SUM(D55:D56)</f>
        <v>30000000</v>
      </c>
      <c r="E54" s="28">
        <f>(D54*100)/C54</f>
        <v>100</v>
      </c>
      <c r="F54" s="30">
        <v>0.094</v>
      </c>
      <c r="G54" s="30">
        <v>0.092</v>
      </c>
      <c r="H54" s="7">
        <f>(G54*100)/F54-100</f>
        <v>-2.1276595744680975</v>
      </c>
      <c r="I54" s="7">
        <f>FLOOR(G54,0.00001)*D54</f>
        <v>2760000.0000000005</v>
      </c>
    </row>
    <row r="55" spans="1:9" ht="13.5">
      <c r="A55" s="5"/>
      <c r="B55" s="29"/>
      <c r="C55" s="31" t="s">
        <v>23</v>
      </c>
      <c r="D55" s="21">
        <v>150000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34</v>
      </c>
      <c r="D56" s="21">
        <v>29850000</v>
      </c>
      <c r="E56" s="28"/>
      <c r="F56" s="30"/>
      <c r="G56" s="7"/>
      <c r="H56" s="7"/>
      <c r="I56" s="7"/>
    </row>
    <row r="57" spans="1:9" ht="13.5">
      <c r="A57" s="5"/>
      <c r="B57" s="29"/>
      <c r="C57" s="31"/>
      <c r="D57" s="21"/>
      <c r="E57" s="28"/>
      <c r="F57" s="30"/>
      <c r="G57" s="7"/>
      <c r="H57" s="7"/>
      <c r="I57" s="7"/>
    </row>
    <row r="58" spans="1:9" ht="13.5">
      <c r="A58" s="5">
        <v>14</v>
      </c>
      <c r="B58" s="29" t="s">
        <v>32</v>
      </c>
      <c r="C58" s="6">
        <v>40000000</v>
      </c>
      <c r="D58" s="21">
        <f>SUM(D59:D60)</f>
        <v>34860000</v>
      </c>
      <c r="E58" s="28">
        <f>(D58*100)/C58</f>
        <v>87.15</v>
      </c>
      <c r="F58" s="30">
        <v>0.137</v>
      </c>
      <c r="G58" s="30">
        <v>0.137</v>
      </c>
      <c r="H58" s="7">
        <f>(G58*100)/F58-100</f>
        <v>0</v>
      </c>
      <c r="I58" s="7">
        <f>FLOOR(G58,0.00001)*D58</f>
        <v>4775820</v>
      </c>
    </row>
    <row r="59" spans="1:9" ht="13.5">
      <c r="A59" s="5"/>
      <c r="B59" s="29"/>
      <c r="C59" s="31" t="s">
        <v>21</v>
      </c>
      <c r="D59" s="21">
        <v>5500000</v>
      </c>
      <c r="E59" s="28"/>
      <c r="F59" s="30"/>
      <c r="G59" s="30"/>
      <c r="H59" s="7"/>
      <c r="I59" s="7"/>
    </row>
    <row r="60" spans="1:9" ht="13.5">
      <c r="A60" s="5"/>
      <c r="B60" s="29"/>
      <c r="C60" s="31" t="s">
        <v>34</v>
      </c>
      <c r="D60" s="21">
        <v>29360000</v>
      </c>
      <c r="E60" s="28"/>
      <c r="F60" s="30"/>
      <c r="G60" s="30"/>
      <c r="H60" s="7"/>
      <c r="I60" s="7"/>
    </row>
    <row r="61" spans="1:9" ht="13.5">
      <c r="A61" s="5"/>
      <c r="B61" s="29"/>
      <c r="C61" s="31"/>
      <c r="D61" s="21"/>
      <c r="E61" s="28"/>
      <c r="F61" s="30"/>
      <c r="G61" s="7"/>
      <c r="H61" s="7"/>
      <c r="I61" s="7"/>
    </row>
    <row r="62" spans="1:9" ht="13.5">
      <c r="A62" s="5">
        <v>15</v>
      </c>
      <c r="B62" s="29" t="s">
        <v>33</v>
      </c>
      <c r="C62" s="6">
        <v>8000000</v>
      </c>
      <c r="D62" s="21">
        <f>SUM(D63:D63)</f>
        <v>0</v>
      </c>
      <c r="E62" s="28">
        <f>(D62*100)/C62</f>
        <v>0</v>
      </c>
      <c r="F62" s="30">
        <v>0.094</v>
      </c>
      <c r="G62" s="7">
        <v>0</v>
      </c>
      <c r="H62" s="7">
        <v>0</v>
      </c>
      <c r="I62" s="7">
        <f>FLOOR(G62,0.00001)*D62</f>
        <v>0</v>
      </c>
    </row>
    <row r="63" spans="1:9" ht="13.5">
      <c r="A63" s="5"/>
      <c r="B63" s="29"/>
      <c r="C63" s="31" t="s">
        <v>29</v>
      </c>
      <c r="D63" s="21"/>
      <c r="E63" s="28"/>
      <c r="F63" s="30"/>
      <c r="G63" s="7"/>
      <c r="H63" s="7"/>
      <c r="I63" s="7"/>
    </row>
    <row r="64" spans="1:9" ht="13.5">
      <c r="A64" s="5"/>
      <c r="B64" s="29"/>
      <c r="C64" s="31"/>
      <c r="D64" s="21"/>
      <c r="E64" s="28"/>
      <c r="F64" s="30"/>
      <c r="G64" s="7"/>
      <c r="H64" s="7"/>
      <c r="I64" s="7"/>
    </row>
    <row r="65" spans="1:9" ht="13.5">
      <c r="A65" s="5">
        <v>16</v>
      </c>
      <c r="B65" s="29" t="s">
        <v>33</v>
      </c>
      <c r="C65" s="6">
        <v>12000000</v>
      </c>
      <c r="D65" s="21">
        <f>SUM(D66:D67)</f>
        <v>2200000</v>
      </c>
      <c r="E65" s="28">
        <f>(D65*100)/C65</f>
        <v>18.333333333333332</v>
      </c>
      <c r="F65" s="30">
        <v>0.137</v>
      </c>
      <c r="G65" s="30">
        <v>0.137</v>
      </c>
      <c r="H65" s="7">
        <f>(G65*100)/F65-100</f>
        <v>0</v>
      </c>
      <c r="I65" s="7">
        <f>FLOOR(G65,0.00001)*D65</f>
        <v>301400</v>
      </c>
    </row>
    <row r="66" spans="1:9" ht="13.5">
      <c r="A66" s="5"/>
      <c r="B66" s="29"/>
      <c r="C66" s="31" t="s">
        <v>23</v>
      </c>
      <c r="D66" s="21">
        <v>1200000</v>
      </c>
      <c r="E66" s="28"/>
      <c r="F66" s="30"/>
      <c r="G66" s="7"/>
      <c r="H66" s="7"/>
      <c r="I66" s="7"/>
    </row>
    <row r="67" spans="1:9" ht="13.5">
      <c r="A67" s="5"/>
      <c r="B67" s="29"/>
      <c r="C67" s="31" t="s">
        <v>34</v>
      </c>
      <c r="D67" s="21">
        <v>1000000</v>
      </c>
      <c r="E67" s="28"/>
      <c r="F67" s="30"/>
      <c r="G67" s="7"/>
      <c r="H67" s="7"/>
      <c r="I67" s="7"/>
    </row>
    <row r="68" spans="1:9" ht="13.5">
      <c r="A68" s="5"/>
      <c r="B68" s="29"/>
      <c r="C68" s="31"/>
      <c r="D68" s="21"/>
      <c r="E68" s="28"/>
      <c r="F68" s="30"/>
      <c r="G68" s="7"/>
      <c r="H68" s="7"/>
      <c r="I68" s="7"/>
    </row>
    <row r="69" spans="1:9" ht="13.5">
      <c r="A69" s="5">
        <v>17</v>
      </c>
      <c r="B69" s="29" t="s">
        <v>28</v>
      </c>
      <c r="C69" s="6">
        <v>1000000</v>
      </c>
      <c r="D69" s="21">
        <f>SUM(D70:D70)</f>
        <v>1000000</v>
      </c>
      <c r="E69" s="28">
        <f>(D69*100)/C69</f>
        <v>100</v>
      </c>
      <c r="F69" s="30">
        <v>0.117</v>
      </c>
      <c r="G69" s="30">
        <v>0.117</v>
      </c>
      <c r="H69" s="7">
        <v>0</v>
      </c>
      <c r="I69" s="7">
        <f>FLOOR(G69,0.00001)*D69</f>
        <v>117000</v>
      </c>
    </row>
    <row r="70" spans="1:9" ht="13.5">
      <c r="A70" s="5"/>
      <c r="B70" s="29"/>
      <c r="C70" s="31" t="s">
        <v>23</v>
      </c>
      <c r="D70" s="21">
        <v>1000000</v>
      </c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18</v>
      </c>
      <c r="B72" s="29" t="s">
        <v>28</v>
      </c>
      <c r="C72" s="6">
        <v>5000000</v>
      </c>
      <c r="D72" s="21">
        <f>SUM(D73:D73)</f>
        <v>0</v>
      </c>
      <c r="E72" s="28">
        <f>(D72*100)/C72</f>
        <v>0</v>
      </c>
      <c r="F72" s="30">
        <v>0.16</v>
      </c>
      <c r="G72" s="7">
        <v>0</v>
      </c>
      <c r="H72" s="7">
        <v>0</v>
      </c>
      <c r="I72" s="7">
        <f>FLOOR(G72,0.00001)*D72</f>
        <v>0</v>
      </c>
    </row>
    <row r="73" spans="1:9" ht="13.5">
      <c r="A73" s="5"/>
      <c r="B73" s="29"/>
      <c r="C73" s="31" t="s">
        <v>29</v>
      </c>
      <c r="D73" s="21"/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11"/>
      <c r="B75" s="16" t="s">
        <v>12</v>
      </c>
      <c r="C75" s="12">
        <f>SUM(C10:C74)</f>
        <v>224000000</v>
      </c>
      <c r="D75" s="19">
        <f>SUM(D10,D13,D16,D19,D22,D25,D29,D32,D37,D40,D43,D47,D54,D58,D62,D65,D69,D72)</f>
        <v>163894501</v>
      </c>
      <c r="E75" s="25">
        <f>(D75*100)/C75</f>
        <v>73.16718794642857</v>
      </c>
      <c r="F75" s="20"/>
      <c r="G75" s="20"/>
      <c r="H75" s="13"/>
      <c r="I75" s="27">
        <f>SUM(I10:I74)</f>
        <v>20810620.761</v>
      </c>
    </row>
    <row r="76" spans="1:9" ht="13.5">
      <c r="A76" s="5"/>
      <c r="B76" s="24"/>
      <c r="C76" s="6"/>
      <c r="D76" s="6"/>
      <c r="E76" s="14"/>
      <c r="F76" s="26"/>
      <c r="G76" s="26"/>
      <c r="H76" s="7"/>
      <c r="I76" s="7"/>
    </row>
    <row r="77" spans="1:9" ht="13.5">
      <c r="A77" s="17"/>
      <c r="B77" s="16" t="s">
        <v>11</v>
      </c>
      <c r="C77" s="19">
        <f>SUM(C75)</f>
        <v>224000000</v>
      </c>
      <c r="D77" s="19">
        <f>SUM(D75)</f>
        <v>163894501</v>
      </c>
      <c r="E77" s="25">
        <f>(D77*100)/C77</f>
        <v>73.16718794642857</v>
      </c>
      <c r="F77" s="18"/>
      <c r="G77" s="18"/>
      <c r="H77" s="18"/>
      <c r="I77" s="27">
        <f>SUM(I75)</f>
        <v>20810620.761</v>
      </c>
    </row>
    <row r="78" ht="12.75">
      <c r="C78" s="15"/>
    </row>
    <row r="79" ht="12.75">
      <c r="C79" s="15"/>
    </row>
    <row r="80" spans="2:3" ht="13.5">
      <c r="B80" s="5"/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2010-01-14T14:01:22Z</cp:lastPrinted>
  <dcterms:created xsi:type="dcterms:W3CDTF">2005-05-09T20:19:33Z</dcterms:created>
  <dcterms:modified xsi:type="dcterms:W3CDTF">2010-01-14T14:01:24Z</dcterms:modified>
  <cp:category/>
  <cp:version/>
  <cp:contentType/>
  <cp:contentStatus/>
</cp:coreProperties>
</file>