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<sst xmlns="http://schemas.openxmlformats.org/spreadsheetml/2006/main" count="140" uniqueCount="67">
  <si>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</si>
  <si>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</si>
  <si>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</si>
  <si>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</si>
  <si>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</si>
  <si>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</si>
  <si>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</si>
  <si>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</si>
  <si>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</si>
  <si>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</si>
  <si>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</si>
  <si>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</si>
  <si>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</si>
  <si>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</si>
  <si>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GO</t>
  </si>
  <si>
    <t>Totais/Médias GO</t>
  </si>
  <si>
    <t>(Kg)</t>
  </si>
  <si>
    <t>(%)</t>
  </si>
  <si>
    <t>(R$)</t>
  </si>
  <si>
    <t>Chapadão do Ceu</t>
  </si>
  <si>
    <t>Jatai</t>
  </si>
  <si>
    <t>MS</t>
  </si>
  <si>
    <t>Chapadão do Sul</t>
  </si>
  <si>
    <t>Totais/Médias MS</t>
  </si>
  <si>
    <t>PR</t>
  </si>
  <si>
    <t>Totais/Médias PR</t>
  </si>
  <si>
    <t>SP</t>
  </si>
  <si>
    <t>Totais/Médias SP</t>
  </si>
  <si>
    <t>Caiaponia</t>
  </si>
  <si>
    <t>Mineiros</t>
  </si>
  <si>
    <t>Portelandia</t>
  </si>
  <si>
    <t>Deodapolis</t>
  </si>
  <si>
    <t>São Gabriel do Oeste</t>
  </si>
  <si>
    <t>São Miguel do Iguaçu</t>
  </si>
  <si>
    <t>Araraquara</t>
  </si>
  <si>
    <t>Bernadino de Campos</t>
  </si>
  <si>
    <t>0,295</t>
  </si>
  <si>
    <t>0,297</t>
  </si>
  <si>
    <t>0,312</t>
  </si>
  <si>
    <t>Bom Jesus de Goías</t>
  </si>
  <si>
    <t>Pontalina</t>
  </si>
  <si>
    <t>Rio Verde</t>
  </si>
  <si>
    <t>0,335</t>
  </si>
  <si>
    <t>0,319</t>
  </si>
  <si>
    <t>0,315</t>
  </si>
  <si>
    <t>0,320</t>
  </si>
  <si>
    <t>0,317</t>
  </si>
  <si>
    <t>0,296</t>
  </si>
  <si>
    <t>MT</t>
  </si>
  <si>
    <t>Totais/Médias MT</t>
  </si>
  <si>
    <t>0,213</t>
  </si>
  <si>
    <t>Campo Verde</t>
  </si>
  <si>
    <t>Campos de Julio</t>
  </si>
  <si>
    <t>Claudia</t>
  </si>
  <si>
    <t>Lucas do Rio Verde</t>
  </si>
  <si>
    <t>Nova Mutum</t>
  </si>
  <si>
    <t>Sapezal</t>
  </si>
  <si>
    <t>Sinop</t>
  </si>
  <si>
    <t xml:space="preserve">Sorriso </t>
  </si>
  <si>
    <t>0,256</t>
  </si>
  <si>
    <t>0,244</t>
  </si>
  <si>
    <t>0,235</t>
  </si>
  <si>
    <t>0,216</t>
  </si>
  <si>
    <t>Cascavel</t>
  </si>
  <si>
    <t>0,334</t>
  </si>
  <si>
    <t>0,313</t>
  </si>
  <si>
    <t>Aviso de Venda de Milho - 047/2007 de 26/01/2007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</si>
</sst>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66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16</v>
      </c>
      <c r="D6" s="5" t="s">
        <v>16</v>
      </c>
      <c r="E6" s="5" t="s">
        <v>17</v>
      </c>
      <c r="F6" s="5" t="s">
        <v>18</v>
      </c>
      <c r="G6" s="5" t="s">
        <v>18</v>
      </c>
      <c r="H6" s="5" t="s">
        <v>17</v>
      </c>
      <c r="I6" s="5" t="s">
        <v>18</v>
      </c>
    </row>
    <row r="7" spans="1:9" ht="13.5">
      <c r="A7" s="6" t="s">
        <v>21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22</v>
      </c>
      <c r="C8" s="11">
        <v>728000</v>
      </c>
      <c r="D8" s="11">
        <v>728000</v>
      </c>
      <c r="E8" s="12">
        <f>(D8*100)/C8</f>
        <v>100</v>
      </c>
      <c r="F8" s="20" t="s">
        <v>36</v>
      </c>
      <c r="G8" s="20" t="s">
        <v>37</v>
      </c>
      <c r="H8" s="18">
        <f>((G8*100)/F8)-100</f>
        <v>0.6779661016949206</v>
      </c>
      <c r="I8" s="12">
        <f>FLOOR(G8,0.00001)*D8</f>
        <v>216216.00000000003</v>
      </c>
    </row>
    <row r="9" spans="1:9" ht="13.5">
      <c r="A9" s="9">
        <v>2</v>
      </c>
      <c r="B9" s="10" t="s">
        <v>22</v>
      </c>
      <c r="C9" s="11">
        <v>406320</v>
      </c>
      <c r="D9" s="11">
        <v>400000</v>
      </c>
      <c r="E9" s="12">
        <f>(D9*100)/C9</f>
        <v>98.44457570387871</v>
      </c>
      <c r="F9" s="20" t="s">
        <v>36</v>
      </c>
      <c r="G9" s="20" t="s">
        <v>36</v>
      </c>
      <c r="H9" s="18">
        <f>((G9*100)/F9)-100</f>
        <v>0</v>
      </c>
      <c r="I9" s="12">
        <f>FLOOR(G9,0.00001)*D9</f>
        <v>118000.00000000001</v>
      </c>
    </row>
    <row r="10" spans="1:9" ht="13.5">
      <c r="A10" s="13"/>
      <c r="B10" s="14" t="s">
        <v>23</v>
      </c>
      <c r="C10" s="15">
        <f>SUM(C8:C9)</f>
        <v>1134320</v>
      </c>
      <c r="D10" s="15">
        <f>SUM(D8:D9)</f>
        <v>1128000</v>
      </c>
      <c r="E10" s="16">
        <f>(D10*100)/C10</f>
        <v>99.44283799985895</v>
      </c>
      <c r="F10" s="17"/>
      <c r="G10" s="22">
        <f>(I10/D10)</f>
        <v>0.296290780141844</v>
      </c>
      <c r="H10" s="16"/>
      <c r="I10" s="16">
        <f>SUM(I8:I9)</f>
        <v>334216.00000000006</v>
      </c>
    </row>
    <row r="11" spans="1:9" ht="13.5">
      <c r="A11" s="6" t="s">
        <v>14</v>
      </c>
      <c r="B11" s="6"/>
      <c r="C11" s="7"/>
      <c r="D11" s="7"/>
      <c r="E11" s="6"/>
      <c r="F11" s="8"/>
      <c r="G11" s="6"/>
      <c r="H11" s="19"/>
      <c r="I11" s="6"/>
    </row>
    <row r="12" spans="1:9" ht="13.5">
      <c r="A12" s="9">
        <v>3</v>
      </c>
      <c r="B12" s="10" t="s">
        <v>39</v>
      </c>
      <c r="C12" s="11">
        <v>1036358</v>
      </c>
      <c r="D12" s="11">
        <v>900000</v>
      </c>
      <c r="E12" s="12">
        <f>(D12*100)/C12</f>
        <v>86.84257756489554</v>
      </c>
      <c r="F12" s="20" t="s">
        <v>38</v>
      </c>
      <c r="G12" s="20" t="s">
        <v>38</v>
      </c>
      <c r="H12" s="18">
        <f>((G12*100)/F12)-100</f>
        <v>0</v>
      </c>
      <c r="I12" s="12">
        <f>FLOOR(G12,0.00001)*D12</f>
        <v>280800</v>
      </c>
    </row>
    <row r="13" spans="1:9" ht="13.5">
      <c r="A13" s="9">
        <v>4</v>
      </c>
      <c r="B13" s="10" t="s">
        <v>28</v>
      </c>
      <c r="C13" s="11">
        <v>5000000</v>
      </c>
      <c r="D13" s="11">
        <v>5000000</v>
      </c>
      <c r="E13" s="12">
        <f>(D13*100)/C13</f>
        <v>100</v>
      </c>
      <c r="F13" s="20" t="s">
        <v>38</v>
      </c>
      <c r="G13" s="20" t="s">
        <v>42</v>
      </c>
      <c r="H13" s="18">
        <f>((G13*100)/F13)-100</f>
        <v>7.371794871794876</v>
      </c>
      <c r="I13" s="12">
        <f>FLOOR(G13,0.00001)*D13</f>
        <v>1675000</v>
      </c>
    </row>
    <row r="14" spans="1:9" ht="13.5">
      <c r="A14" s="9">
        <v>5</v>
      </c>
      <c r="B14" s="10" t="s">
        <v>19</v>
      </c>
      <c r="C14" s="11">
        <v>4967440</v>
      </c>
      <c r="D14" s="11">
        <v>0</v>
      </c>
      <c r="E14" s="12">
        <f aca="true" t="shared" si="0" ref="E14:E21">(D14*100)/C14</f>
        <v>0</v>
      </c>
      <c r="F14" s="20" t="s">
        <v>38</v>
      </c>
      <c r="G14" s="11">
        <v>0</v>
      </c>
      <c r="H14" s="11">
        <v>0</v>
      </c>
      <c r="I14" s="12">
        <f aca="true" t="shared" si="1" ref="I14:I21">FLOOR(G14,0.00001)*D14</f>
        <v>0</v>
      </c>
    </row>
    <row r="15" spans="1:9" ht="13.5">
      <c r="A15" s="9">
        <v>6</v>
      </c>
      <c r="B15" s="10" t="s">
        <v>19</v>
      </c>
      <c r="C15" s="11">
        <v>4045858</v>
      </c>
      <c r="D15" s="11">
        <v>0</v>
      </c>
      <c r="E15" s="12">
        <f t="shared" si="0"/>
        <v>0</v>
      </c>
      <c r="F15" s="20" t="s">
        <v>38</v>
      </c>
      <c r="G15" s="11">
        <v>0</v>
      </c>
      <c r="H15" s="11">
        <v>0</v>
      </c>
      <c r="I15" s="12">
        <f t="shared" si="1"/>
        <v>0</v>
      </c>
    </row>
    <row r="16" spans="1:9" ht="13.5">
      <c r="A16" s="9">
        <v>7</v>
      </c>
      <c r="B16" s="10" t="s">
        <v>20</v>
      </c>
      <c r="C16" s="11">
        <v>5826522</v>
      </c>
      <c r="D16" s="11">
        <v>5826522</v>
      </c>
      <c r="E16" s="12">
        <f t="shared" si="0"/>
        <v>100</v>
      </c>
      <c r="F16" s="20" t="s">
        <v>38</v>
      </c>
      <c r="G16" s="20" t="s">
        <v>43</v>
      </c>
      <c r="H16" s="18">
        <f>((G16*100)/F16)-100</f>
        <v>2.2435897435897516</v>
      </c>
      <c r="I16" s="12">
        <f t="shared" si="1"/>
        <v>1858660.518</v>
      </c>
    </row>
    <row r="17" spans="1:9" ht="13.5">
      <c r="A17" s="9">
        <v>8</v>
      </c>
      <c r="B17" s="10" t="s">
        <v>20</v>
      </c>
      <c r="C17" s="11">
        <v>2016290</v>
      </c>
      <c r="D17" s="11">
        <v>2016290</v>
      </c>
      <c r="E17" s="12">
        <f t="shared" si="0"/>
        <v>100</v>
      </c>
      <c r="F17" s="20" t="s">
        <v>38</v>
      </c>
      <c r="G17" s="20" t="s">
        <v>44</v>
      </c>
      <c r="H17" s="18">
        <f>((G17*100)/F17)-100</f>
        <v>0.961538461538467</v>
      </c>
      <c r="I17" s="12">
        <f t="shared" si="1"/>
        <v>635131.35</v>
      </c>
    </row>
    <row r="18" spans="1:9" ht="13.5">
      <c r="A18" s="9">
        <v>9</v>
      </c>
      <c r="B18" s="10" t="s">
        <v>20</v>
      </c>
      <c r="C18" s="11">
        <v>5000000</v>
      </c>
      <c r="D18" s="11">
        <v>5000000</v>
      </c>
      <c r="E18" s="12">
        <f t="shared" si="0"/>
        <v>100</v>
      </c>
      <c r="F18" s="20" t="s">
        <v>38</v>
      </c>
      <c r="G18" s="20" t="s">
        <v>38</v>
      </c>
      <c r="H18" s="18">
        <f>((G18*100)/F18)-100</f>
        <v>0</v>
      </c>
      <c r="I18" s="12">
        <f t="shared" si="1"/>
        <v>1560000</v>
      </c>
    </row>
    <row r="19" spans="1:9" ht="13.5">
      <c r="A19" s="9">
        <v>10</v>
      </c>
      <c r="B19" s="10" t="s">
        <v>29</v>
      </c>
      <c r="C19" s="11">
        <v>5000000</v>
      </c>
      <c r="D19" s="11">
        <v>5000000</v>
      </c>
      <c r="E19" s="12">
        <f t="shared" si="0"/>
        <v>100</v>
      </c>
      <c r="F19" s="20" t="s">
        <v>38</v>
      </c>
      <c r="G19" s="20" t="s">
        <v>38</v>
      </c>
      <c r="H19" s="18">
        <f>((G19*100)/F19)-100</f>
        <v>0</v>
      </c>
      <c r="I19" s="12">
        <f t="shared" si="1"/>
        <v>1560000</v>
      </c>
    </row>
    <row r="20" spans="1:9" ht="13.5">
      <c r="A20" s="9">
        <v>11</v>
      </c>
      <c r="B20" s="10" t="s">
        <v>40</v>
      </c>
      <c r="C20" s="11">
        <v>1252780</v>
      </c>
      <c r="D20" s="11">
        <v>1238000</v>
      </c>
      <c r="E20" s="12">
        <f t="shared" si="0"/>
        <v>98.82022382221939</v>
      </c>
      <c r="F20" s="20" t="s">
        <v>38</v>
      </c>
      <c r="G20" s="20" t="s">
        <v>38</v>
      </c>
      <c r="H20" s="18">
        <f>((G20*100)/F20)-100</f>
        <v>0</v>
      </c>
      <c r="I20" s="12">
        <f t="shared" si="1"/>
        <v>386256</v>
      </c>
    </row>
    <row r="21" spans="1:9" ht="13.5">
      <c r="A21" s="9">
        <v>12</v>
      </c>
      <c r="B21" s="10" t="s">
        <v>30</v>
      </c>
      <c r="C21" s="11">
        <v>7700</v>
      </c>
      <c r="D21" s="11">
        <v>0</v>
      </c>
      <c r="E21" s="12">
        <f t="shared" si="0"/>
        <v>0</v>
      </c>
      <c r="F21" s="20" t="s">
        <v>38</v>
      </c>
      <c r="G21" s="11">
        <v>0</v>
      </c>
      <c r="H21" s="11">
        <v>0</v>
      </c>
      <c r="I21" s="12">
        <f t="shared" si="1"/>
        <v>0</v>
      </c>
    </row>
    <row r="22" spans="1:9" ht="13.5">
      <c r="A22" s="9">
        <v>13</v>
      </c>
      <c r="B22" s="10" t="s">
        <v>30</v>
      </c>
      <c r="C22" s="11">
        <v>3350587</v>
      </c>
      <c r="D22" s="11">
        <v>3350587</v>
      </c>
      <c r="E22" s="12">
        <f>(D22*100)/C22</f>
        <v>100</v>
      </c>
      <c r="F22" s="20" t="s">
        <v>38</v>
      </c>
      <c r="G22" s="20" t="s">
        <v>38</v>
      </c>
      <c r="H22" s="18">
        <f>((G22*100)/F22)-100</f>
        <v>0</v>
      </c>
      <c r="I22" s="12">
        <f>FLOOR(G22,0.00001)*D22</f>
        <v>1045383.144</v>
      </c>
    </row>
    <row r="23" spans="1:9" ht="13.5">
      <c r="A23" s="9">
        <v>14</v>
      </c>
      <c r="B23" s="10" t="s">
        <v>41</v>
      </c>
      <c r="C23" s="11">
        <v>1072282</v>
      </c>
      <c r="D23" s="11">
        <v>1072282</v>
      </c>
      <c r="E23" s="12">
        <f>(D23*100)/C23</f>
        <v>100</v>
      </c>
      <c r="F23" s="20" t="s">
        <v>38</v>
      </c>
      <c r="G23" s="20" t="s">
        <v>45</v>
      </c>
      <c r="H23" s="18">
        <f>((G23*100)/F23)-100</f>
        <v>2.564102564102569</v>
      </c>
      <c r="I23" s="12">
        <f>FLOOR(G23,0.00001)*D23</f>
        <v>343130.24</v>
      </c>
    </row>
    <row r="24" spans="1:9" ht="13.5">
      <c r="A24" s="9">
        <v>15</v>
      </c>
      <c r="B24" s="10" t="s">
        <v>41</v>
      </c>
      <c r="C24" s="11">
        <v>883291</v>
      </c>
      <c r="D24" s="11">
        <v>883291</v>
      </c>
      <c r="E24" s="12">
        <f>(D24*100)/C24</f>
        <v>100</v>
      </c>
      <c r="F24" s="20" t="s">
        <v>38</v>
      </c>
      <c r="G24" s="20" t="s">
        <v>46</v>
      </c>
      <c r="H24" s="18">
        <f>((G24*100)/F24)-100</f>
        <v>1.6025641025641022</v>
      </c>
      <c r="I24" s="12">
        <f>FLOOR(G24,0.00001)*D24</f>
        <v>280003.24700000003</v>
      </c>
    </row>
    <row r="25" spans="1:9" ht="13.5">
      <c r="A25" s="9">
        <v>16</v>
      </c>
      <c r="B25" s="10" t="s">
        <v>41</v>
      </c>
      <c r="C25" s="11">
        <v>241252</v>
      </c>
      <c r="D25" s="11">
        <v>241252</v>
      </c>
      <c r="E25" s="12">
        <f>(D25*100)/C25</f>
        <v>100</v>
      </c>
      <c r="F25" s="20" t="s">
        <v>38</v>
      </c>
      <c r="G25" s="20" t="s">
        <v>65</v>
      </c>
      <c r="H25" s="18">
        <f>((G25*100)/F25)-100</f>
        <v>0.3205128205128176</v>
      </c>
      <c r="I25" s="12">
        <f>FLOOR(G25,0.00001)*D25</f>
        <v>75511.876</v>
      </c>
    </row>
    <row r="26" spans="1:9" ht="13.5">
      <c r="A26" s="13"/>
      <c r="B26" s="14" t="s">
        <v>15</v>
      </c>
      <c r="C26" s="15">
        <f>SUM(C12:C25)</f>
        <v>39700360</v>
      </c>
      <c r="D26" s="15">
        <f>SUM(D12:D25)</f>
        <v>30528224</v>
      </c>
      <c r="E26" s="16">
        <f>(D26*100)/C26</f>
        <v>76.89659237346966</v>
      </c>
      <c r="F26" s="17"/>
      <c r="G26" s="22">
        <f>(I26/D26)</f>
        <v>0.3177347091989367</v>
      </c>
      <c r="H26" s="16"/>
      <c r="I26" s="16">
        <f>SUM(I12:I25)</f>
        <v>9699876.375</v>
      </c>
    </row>
    <row r="27" spans="1:9" ht="13.5">
      <c r="A27" s="6" t="s">
        <v>21</v>
      </c>
      <c r="B27" s="6"/>
      <c r="C27" s="7"/>
      <c r="D27" s="7"/>
      <c r="E27" s="6"/>
      <c r="F27" s="8"/>
      <c r="G27" s="6"/>
      <c r="H27" s="19"/>
      <c r="I27" s="6"/>
    </row>
    <row r="28" spans="1:9" ht="13.5">
      <c r="A28" s="9">
        <v>17</v>
      </c>
      <c r="B28" s="10" t="s">
        <v>22</v>
      </c>
      <c r="C28" s="11">
        <v>2400000</v>
      </c>
      <c r="D28" s="11">
        <v>2400000</v>
      </c>
      <c r="E28" s="12">
        <f>(D28*100)/C28</f>
        <v>100</v>
      </c>
      <c r="F28" s="20" t="s">
        <v>36</v>
      </c>
      <c r="G28" s="20" t="s">
        <v>47</v>
      </c>
      <c r="H28" s="18">
        <f>((G28*100)/F28)-100</f>
        <v>0.3389830508474603</v>
      </c>
      <c r="I28" s="12">
        <f>FLOOR(G28,0.00001)*D28</f>
        <v>710400.0000000001</v>
      </c>
    </row>
    <row r="29" spans="1:9" ht="13.5">
      <c r="A29" s="9">
        <v>18</v>
      </c>
      <c r="B29" s="10" t="s">
        <v>31</v>
      </c>
      <c r="C29" s="11">
        <v>5000000</v>
      </c>
      <c r="D29" s="11">
        <v>5000000</v>
      </c>
      <c r="E29" s="12">
        <f>(D29*100)/C29</f>
        <v>100</v>
      </c>
      <c r="F29" s="20" t="s">
        <v>36</v>
      </c>
      <c r="G29" s="20" t="s">
        <v>36</v>
      </c>
      <c r="H29" s="18">
        <f>((G29*100)/F29)-100</f>
        <v>0</v>
      </c>
      <c r="I29" s="12">
        <f>FLOOR(G29,0.00001)*D29</f>
        <v>1475000.0000000002</v>
      </c>
    </row>
    <row r="30" spans="1:9" ht="13.5">
      <c r="A30" s="9">
        <v>19</v>
      </c>
      <c r="B30" s="10" t="s">
        <v>32</v>
      </c>
      <c r="C30" s="11">
        <v>1309080</v>
      </c>
      <c r="D30" s="11">
        <v>1000000</v>
      </c>
      <c r="E30" s="12">
        <f>(D30*100)/C30</f>
        <v>76.38952546826779</v>
      </c>
      <c r="F30" s="20" t="s">
        <v>36</v>
      </c>
      <c r="G30" s="20" t="s">
        <v>36</v>
      </c>
      <c r="H30" s="18">
        <f>((G30*100)/F30)-100</f>
        <v>0</v>
      </c>
      <c r="I30" s="12">
        <f>FLOOR(G30,0.00001)*D30</f>
        <v>295000.00000000006</v>
      </c>
    </row>
    <row r="31" spans="1:9" ht="13.5">
      <c r="A31" s="13"/>
      <c r="B31" s="14" t="s">
        <v>23</v>
      </c>
      <c r="C31" s="15">
        <f>SUM(C28:C30)</f>
        <v>8709080</v>
      </c>
      <c r="D31" s="15">
        <f>SUM(D28:D30)</f>
        <v>8400000</v>
      </c>
      <c r="E31" s="16">
        <f>(D31*100)/C31</f>
        <v>96.45106027272685</v>
      </c>
      <c r="F31" s="17"/>
      <c r="G31" s="22">
        <f>(I31/D31)</f>
        <v>0.2952857142857143</v>
      </c>
      <c r="H31" s="16"/>
      <c r="I31" s="16">
        <f>SUM(I28:I30)</f>
        <v>2480400.0000000005</v>
      </c>
    </row>
    <row r="32" spans="1:9" ht="13.5">
      <c r="A32" s="6" t="s">
        <v>48</v>
      </c>
      <c r="B32" s="6"/>
      <c r="C32" s="7"/>
      <c r="D32" s="7"/>
      <c r="E32" s="6"/>
      <c r="F32" s="8"/>
      <c r="G32" s="6"/>
      <c r="H32" s="19"/>
      <c r="I32" s="6"/>
    </row>
    <row r="33" spans="1:9" ht="13.5">
      <c r="A33" s="9">
        <v>20</v>
      </c>
      <c r="B33" s="10" t="s">
        <v>51</v>
      </c>
      <c r="C33" s="11">
        <v>1598591</v>
      </c>
      <c r="D33" s="11">
        <v>1598591</v>
      </c>
      <c r="E33" s="12">
        <f>(D33*100)/C33</f>
        <v>100</v>
      </c>
      <c r="F33" s="20" t="s">
        <v>50</v>
      </c>
      <c r="G33" s="20" t="s">
        <v>59</v>
      </c>
      <c r="H33" s="18">
        <f>((G33*100)/F33)-100</f>
        <v>20.187793427230062</v>
      </c>
      <c r="I33" s="12">
        <f>FLOOR(G33,0.00001)*D33</f>
        <v>409239.29600000003</v>
      </c>
    </row>
    <row r="34" spans="1:9" ht="13.5">
      <c r="A34" s="9">
        <v>21</v>
      </c>
      <c r="B34" s="10" t="s">
        <v>52</v>
      </c>
      <c r="C34" s="11">
        <v>4000000</v>
      </c>
      <c r="D34" s="11">
        <v>1620000</v>
      </c>
      <c r="E34" s="12">
        <f aca="true" t="shared" si="2" ref="E34:E41">(D34*100)/C34</f>
        <v>40.5</v>
      </c>
      <c r="F34" s="20" t="s">
        <v>50</v>
      </c>
      <c r="G34" s="20" t="s">
        <v>50</v>
      </c>
      <c r="H34" s="18">
        <f aca="true" t="shared" si="3" ref="H34:H40">((G34*100)/F34)-100</f>
        <v>0</v>
      </c>
      <c r="I34" s="12">
        <f aca="true" t="shared" si="4" ref="I34:I41">FLOOR(G34,0.00001)*D34</f>
        <v>345060.00000000006</v>
      </c>
    </row>
    <row r="35" spans="1:9" ht="13.5">
      <c r="A35" s="9">
        <v>22</v>
      </c>
      <c r="B35" s="10" t="s">
        <v>53</v>
      </c>
      <c r="C35" s="11">
        <v>1900040</v>
      </c>
      <c r="D35" s="11">
        <v>30000</v>
      </c>
      <c r="E35" s="12">
        <f t="shared" si="2"/>
        <v>1.5789141281236185</v>
      </c>
      <c r="F35" s="20" t="s">
        <v>50</v>
      </c>
      <c r="G35" s="20" t="s">
        <v>50</v>
      </c>
      <c r="H35" s="18">
        <f t="shared" si="3"/>
        <v>0</v>
      </c>
      <c r="I35" s="12">
        <f t="shared" si="4"/>
        <v>6390.000000000001</v>
      </c>
    </row>
    <row r="36" spans="1:9" ht="13.5">
      <c r="A36" s="9">
        <v>23</v>
      </c>
      <c r="B36" s="10" t="s">
        <v>54</v>
      </c>
      <c r="C36" s="11">
        <v>1500000</v>
      </c>
      <c r="D36" s="11">
        <v>1500000</v>
      </c>
      <c r="E36" s="12">
        <f t="shared" si="2"/>
        <v>100</v>
      </c>
      <c r="F36" s="20" t="s">
        <v>50</v>
      </c>
      <c r="G36" s="20" t="s">
        <v>60</v>
      </c>
      <c r="H36" s="18">
        <f t="shared" si="3"/>
        <v>14.55399061032864</v>
      </c>
      <c r="I36" s="12">
        <f t="shared" si="4"/>
        <v>366000.00000000006</v>
      </c>
    </row>
    <row r="37" spans="1:9" ht="13.5">
      <c r="A37" s="9">
        <v>24</v>
      </c>
      <c r="B37" s="10" t="s">
        <v>55</v>
      </c>
      <c r="C37" s="11">
        <v>2500000</v>
      </c>
      <c r="D37" s="11">
        <v>2500000</v>
      </c>
      <c r="E37" s="12">
        <f t="shared" si="2"/>
        <v>100</v>
      </c>
      <c r="F37" s="20" t="s">
        <v>50</v>
      </c>
      <c r="G37" s="20" t="s">
        <v>61</v>
      </c>
      <c r="H37" s="18">
        <f t="shared" si="3"/>
        <v>10.328638497652591</v>
      </c>
      <c r="I37" s="12">
        <f t="shared" si="4"/>
        <v>587500</v>
      </c>
    </row>
    <row r="38" spans="1:9" ht="13.5">
      <c r="A38" s="9">
        <v>25</v>
      </c>
      <c r="B38" s="10" t="s">
        <v>55</v>
      </c>
      <c r="C38" s="11">
        <v>2500000</v>
      </c>
      <c r="D38" s="11">
        <v>2500000</v>
      </c>
      <c r="E38" s="12">
        <f t="shared" si="2"/>
        <v>100</v>
      </c>
      <c r="F38" s="20" t="s">
        <v>50</v>
      </c>
      <c r="G38" s="20" t="s">
        <v>62</v>
      </c>
      <c r="H38" s="18">
        <f t="shared" si="3"/>
        <v>1.4084507042253591</v>
      </c>
      <c r="I38" s="12">
        <f t="shared" si="4"/>
        <v>540000.0000000001</v>
      </c>
    </row>
    <row r="39" spans="1:9" ht="13.5">
      <c r="A39" s="9">
        <v>26</v>
      </c>
      <c r="B39" s="10" t="s">
        <v>56</v>
      </c>
      <c r="C39" s="11">
        <v>1622000</v>
      </c>
      <c r="D39" s="11">
        <v>110000</v>
      </c>
      <c r="E39" s="12">
        <f t="shared" si="2"/>
        <v>6.781750924784217</v>
      </c>
      <c r="F39" s="20" t="s">
        <v>50</v>
      </c>
      <c r="G39" s="20" t="s">
        <v>50</v>
      </c>
      <c r="H39" s="18">
        <f t="shared" si="3"/>
        <v>0</v>
      </c>
      <c r="I39" s="12">
        <f t="shared" si="4"/>
        <v>23430.000000000004</v>
      </c>
    </row>
    <row r="40" spans="1:9" ht="13.5">
      <c r="A40" s="9">
        <v>27</v>
      </c>
      <c r="B40" s="10" t="s">
        <v>57</v>
      </c>
      <c r="C40" s="11">
        <v>2647480</v>
      </c>
      <c r="D40" s="11">
        <v>66000</v>
      </c>
      <c r="E40" s="12">
        <f t="shared" si="2"/>
        <v>2.492936679408343</v>
      </c>
      <c r="F40" s="20" t="s">
        <v>50</v>
      </c>
      <c r="G40" s="20" t="s">
        <v>50</v>
      </c>
      <c r="H40" s="18">
        <f t="shared" si="3"/>
        <v>0</v>
      </c>
      <c r="I40" s="12">
        <f t="shared" si="4"/>
        <v>14058.000000000002</v>
      </c>
    </row>
    <row r="41" spans="1:9" ht="13.5">
      <c r="A41" s="9">
        <v>28</v>
      </c>
      <c r="B41" s="10" t="s">
        <v>57</v>
      </c>
      <c r="C41" s="11">
        <v>70920</v>
      </c>
      <c r="D41" s="11">
        <v>0</v>
      </c>
      <c r="E41" s="12">
        <f t="shared" si="2"/>
        <v>0</v>
      </c>
      <c r="F41" s="20" t="s">
        <v>50</v>
      </c>
      <c r="G41" s="11">
        <v>0</v>
      </c>
      <c r="H41" s="11">
        <v>0</v>
      </c>
      <c r="I41" s="12">
        <f t="shared" si="4"/>
        <v>0</v>
      </c>
    </row>
    <row r="42" spans="1:9" ht="13.5">
      <c r="A42" s="9">
        <v>29</v>
      </c>
      <c r="B42" s="10" t="s">
        <v>57</v>
      </c>
      <c r="C42" s="11">
        <v>198110</v>
      </c>
      <c r="D42" s="11">
        <v>60000</v>
      </c>
      <c r="E42" s="12">
        <f>(D42*100)/C42</f>
        <v>30.28620463378931</v>
      </c>
      <c r="F42" s="20" t="s">
        <v>50</v>
      </c>
      <c r="G42" s="20" t="s">
        <v>50</v>
      </c>
      <c r="H42" s="18">
        <f>((G42*100)/F42)-100</f>
        <v>0</v>
      </c>
      <c r="I42" s="12">
        <f>FLOOR(G42,0.00001)*D42</f>
        <v>12780.000000000002</v>
      </c>
    </row>
    <row r="43" spans="1:9" ht="13.5">
      <c r="A43" s="9">
        <v>30</v>
      </c>
      <c r="B43" s="10" t="s">
        <v>58</v>
      </c>
      <c r="C43" s="11">
        <v>1932131</v>
      </c>
      <c r="D43" s="11">
        <v>1678000</v>
      </c>
      <c r="E43" s="12">
        <f>(D43*100)/C43</f>
        <v>86.847113368607</v>
      </c>
      <c r="F43" s="20" t="s">
        <v>50</v>
      </c>
      <c r="G43" s="20" t="s">
        <v>50</v>
      </c>
      <c r="H43" s="18">
        <f>((G43*100)/F43)-100</f>
        <v>0</v>
      </c>
      <c r="I43" s="12">
        <f>FLOOR(G43,0.00001)*D43</f>
        <v>357414.00000000006</v>
      </c>
    </row>
    <row r="44" spans="1:9" ht="13.5">
      <c r="A44" s="9">
        <v>31</v>
      </c>
      <c r="B44" s="10" t="s">
        <v>58</v>
      </c>
      <c r="C44" s="11">
        <v>690000</v>
      </c>
      <c r="D44" s="11">
        <v>90000</v>
      </c>
      <c r="E44" s="12">
        <f>(D44*100)/C44</f>
        <v>13.043478260869565</v>
      </c>
      <c r="F44" s="20" t="s">
        <v>50</v>
      </c>
      <c r="G44" s="20" t="s">
        <v>50</v>
      </c>
      <c r="H44" s="18">
        <f>((G44*100)/F44)-100</f>
        <v>0</v>
      </c>
      <c r="I44" s="12">
        <f>FLOOR(G44,0.00001)*D44</f>
        <v>19170.000000000004</v>
      </c>
    </row>
    <row r="45" spans="1:9" ht="13.5">
      <c r="A45" s="13"/>
      <c r="B45" s="14" t="s">
        <v>49</v>
      </c>
      <c r="C45" s="15">
        <f>SUM(C33:C44)</f>
        <v>21159272</v>
      </c>
      <c r="D45" s="15">
        <f>SUM(D33:D44)</f>
        <v>11752591</v>
      </c>
      <c r="E45" s="16">
        <f>(D45*100)/C45</f>
        <v>55.54345631551029</v>
      </c>
      <c r="F45" s="17"/>
      <c r="G45" s="22">
        <f>(I45/D45)</f>
        <v>0.22812342367738314</v>
      </c>
      <c r="H45" s="16"/>
      <c r="I45" s="16">
        <f>SUM(I33:I44)</f>
        <v>2681041.296</v>
      </c>
    </row>
    <row r="46" spans="1:9" ht="13.5">
      <c r="A46" s="6" t="s">
        <v>24</v>
      </c>
      <c r="B46" s="6"/>
      <c r="C46" s="7"/>
      <c r="D46" s="7"/>
      <c r="E46" s="6"/>
      <c r="F46" s="8"/>
      <c r="G46" s="6"/>
      <c r="H46" s="19"/>
      <c r="I46" s="6"/>
    </row>
    <row r="47" spans="1:9" ht="13.5">
      <c r="A47" s="9">
        <v>32</v>
      </c>
      <c r="B47" s="10" t="s">
        <v>63</v>
      </c>
      <c r="C47" s="11">
        <v>960000</v>
      </c>
      <c r="D47" s="11">
        <v>0</v>
      </c>
      <c r="E47" s="12">
        <f>(D47*100)/C47</f>
        <v>0</v>
      </c>
      <c r="F47" s="20" t="s">
        <v>38</v>
      </c>
      <c r="G47" s="11">
        <v>0</v>
      </c>
      <c r="H47" s="11">
        <v>0</v>
      </c>
      <c r="I47" s="12">
        <f>FLOOR(G47,0.00001)*D47</f>
        <v>0</v>
      </c>
    </row>
    <row r="48" spans="1:9" ht="13.5">
      <c r="A48" s="9">
        <v>33</v>
      </c>
      <c r="B48" s="10" t="s">
        <v>63</v>
      </c>
      <c r="C48" s="11">
        <v>900000</v>
      </c>
      <c r="D48" s="11">
        <v>0</v>
      </c>
      <c r="E48" s="12">
        <f>(D48*100)/C48</f>
        <v>0</v>
      </c>
      <c r="F48" s="20" t="s">
        <v>38</v>
      </c>
      <c r="G48" s="11">
        <v>0</v>
      </c>
      <c r="H48" s="11">
        <v>0</v>
      </c>
      <c r="I48" s="12">
        <f>FLOOR(G48,0.00001)*D48</f>
        <v>0</v>
      </c>
    </row>
    <row r="49" spans="1:9" ht="13.5">
      <c r="A49" s="9">
        <v>34</v>
      </c>
      <c r="B49" s="10" t="s">
        <v>63</v>
      </c>
      <c r="C49" s="11">
        <v>27941</v>
      </c>
      <c r="D49" s="11">
        <v>0</v>
      </c>
      <c r="E49" s="12">
        <f>(D49*100)/C49</f>
        <v>0</v>
      </c>
      <c r="F49" s="20" t="s">
        <v>38</v>
      </c>
      <c r="G49" s="11">
        <v>0</v>
      </c>
      <c r="H49" s="11">
        <v>0</v>
      </c>
      <c r="I49" s="12">
        <f>FLOOR(G49,0.00001)*D49</f>
        <v>0</v>
      </c>
    </row>
    <row r="50" spans="1:9" ht="13.5">
      <c r="A50" s="9">
        <v>35</v>
      </c>
      <c r="B50" s="10" t="s">
        <v>63</v>
      </c>
      <c r="C50" s="11">
        <v>134502</v>
      </c>
      <c r="D50" s="11">
        <v>0</v>
      </c>
      <c r="E50" s="12">
        <f>(D50*100)/C50</f>
        <v>0</v>
      </c>
      <c r="F50" s="20" t="s">
        <v>38</v>
      </c>
      <c r="G50" s="11">
        <v>0</v>
      </c>
      <c r="H50" s="11">
        <v>0</v>
      </c>
      <c r="I50" s="12">
        <f>FLOOR(G50,0.00001)*D50</f>
        <v>0</v>
      </c>
    </row>
    <row r="51" spans="1:9" ht="13.5">
      <c r="A51" s="9">
        <v>36</v>
      </c>
      <c r="B51" s="10" t="s">
        <v>33</v>
      </c>
      <c r="C51" s="11">
        <v>2243600</v>
      </c>
      <c r="D51" s="11">
        <v>0</v>
      </c>
      <c r="E51" s="12">
        <f>(D51*100)/C51</f>
        <v>0</v>
      </c>
      <c r="F51" s="20" t="s">
        <v>38</v>
      </c>
      <c r="G51" s="11">
        <v>0</v>
      </c>
      <c r="H51" s="11">
        <v>0</v>
      </c>
      <c r="I51" s="12">
        <f>FLOOR(G51,0.00001)*D51</f>
        <v>0</v>
      </c>
    </row>
    <row r="52" spans="1:9" ht="13.5">
      <c r="A52" s="13"/>
      <c r="B52" s="14" t="s">
        <v>25</v>
      </c>
      <c r="C52" s="15">
        <f>SUM(C47:C51)</f>
        <v>4266043</v>
      </c>
      <c r="D52" s="15">
        <f>SUM(D47:D51)</f>
        <v>0</v>
      </c>
      <c r="E52" s="16">
        <f>(D52*100)/C52</f>
        <v>0</v>
      </c>
      <c r="F52" s="17"/>
      <c r="G52" s="22" t="e">
        <f>(I52/D52)</f>
        <v>#DIV/0!</v>
      </c>
      <c r="H52" s="16"/>
      <c r="I52" s="16">
        <f>SUM(I47:I51)</f>
        <v>0</v>
      </c>
    </row>
    <row r="53" spans="1:9" ht="13.5">
      <c r="A53" s="6" t="s">
        <v>26</v>
      </c>
      <c r="B53" s="6"/>
      <c r="C53" s="7"/>
      <c r="D53" s="7"/>
      <c r="E53" s="6"/>
      <c r="F53" s="8"/>
      <c r="G53" s="6"/>
      <c r="H53" s="19"/>
      <c r="I53" s="6"/>
    </row>
    <row r="54" spans="1:9" ht="13.5">
      <c r="A54" s="9">
        <v>37</v>
      </c>
      <c r="B54" s="10" t="s">
        <v>34</v>
      </c>
      <c r="C54" s="11">
        <v>500</v>
      </c>
      <c r="D54" s="11">
        <v>0</v>
      </c>
      <c r="E54" s="12">
        <f>(D54*100)/C54</f>
        <v>0</v>
      </c>
      <c r="F54" s="20" t="s">
        <v>64</v>
      </c>
      <c r="G54" s="11">
        <v>0</v>
      </c>
      <c r="H54" s="11">
        <v>0</v>
      </c>
      <c r="I54" s="12">
        <f>FLOOR(G54,0.00001)*D54</f>
        <v>0</v>
      </c>
    </row>
    <row r="55" spans="1:9" ht="13.5">
      <c r="A55" s="9">
        <v>38</v>
      </c>
      <c r="B55" s="10" t="s">
        <v>35</v>
      </c>
      <c r="C55" s="11">
        <v>426</v>
      </c>
      <c r="D55" s="11">
        <v>0</v>
      </c>
      <c r="E55" s="12">
        <f>(D55*100)/C55</f>
        <v>0</v>
      </c>
      <c r="F55" s="20" t="s">
        <v>64</v>
      </c>
      <c r="G55" s="11">
        <v>0</v>
      </c>
      <c r="H55" s="11">
        <v>0</v>
      </c>
      <c r="I55" s="12">
        <f>FLOOR(G55,0.00001)*D55</f>
        <v>0</v>
      </c>
    </row>
    <row r="56" spans="1:9" ht="13.5">
      <c r="A56" s="13"/>
      <c r="B56" s="14" t="s">
        <v>27</v>
      </c>
      <c r="C56" s="15">
        <f>SUM(C54:C55)</f>
        <v>926</v>
      </c>
      <c r="D56" s="15">
        <f>SUM(D54:D55)</f>
        <v>0</v>
      </c>
      <c r="E56" s="16">
        <f>(D56*100)/C56</f>
        <v>0</v>
      </c>
      <c r="F56" s="17"/>
      <c r="G56" s="22" t="e">
        <f>(I56/D56)</f>
        <v>#DIV/0!</v>
      </c>
      <c r="H56" s="16"/>
      <c r="I56" s="16">
        <f>SUM(I54:I55)</f>
        <v>0</v>
      </c>
    </row>
    <row r="58" spans="1:9" ht="13.5">
      <c r="A58" s="13"/>
      <c r="B58" s="14" t="s">
        <v>13</v>
      </c>
      <c r="C58" s="15">
        <f>SUM(C10,C26,C31,C45,C52,C56)</f>
        <v>74970001</v>
      </c>
      <c r="D58" s="15">
        <f>SUM(D10,D26,D31,D45,D52,D56)</f>
        <v>51808815</v>
      </c>
      <c r="E58" s="16">
        <f>(D58*100)/C58</f>
        <v>69.10606150318712</v>
      </c>
      <c r="F58" s="17"/>
      <c r="G58" s="22">
        <f>(I58/D58)</f>
        <v>0.2933001588822288</v>
      </c>
      <c r="H58" s="16"/>
      <c r="I58" s="16">
        <f>SUM(I10,I26,I31,I45,I52,I56)</f>
        <v>15195533.671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2007-01-11T19:04:35Z</cp:lastPrinted>
  <dcterms:created xsi:type="dcterms:W3CDTF">2000-02-06T15:20:34Z</dcterms:created>
  <dcterms:modified xsi:type="dcterms:W3CDTF">2007-01-26T19:20:07Z</dcterms:modified>
  <cp:category/>
  <cp:version/>
  <cp:contentType/>
  <cp:contentStatus/>
</cp:coreProperties>
</file>