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<sst xmlns="http://schemas.openxmlformats.org/spreadsheetml/2006/main" count="119" uniqueCount="43">
  <si>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</si>
  <si>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</si>
  <si>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</si>
  <si>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</si>
  <si>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</si>
  <si>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</si>
  <si>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</si>
  <si>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</si>
  <si>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</si>
  <si>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</si>
  <si>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</si>
  <si>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</si>
  <si>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</si>
  <si>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</si>
  <si>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</si>
  <si>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</si>
  <si>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</si>
  <si>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</si>
  <si>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</si>
  <si>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</si>
  <si>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</si>
  <si>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Capão do Leão</t>
  </si>
  <si>
    <t>Uruguaiana</t>
  </si>
  <si>
    <t>SC</t>
  </si>
  <si>
    <t>Jacinto Machado</t>
  </si>
  <si>
    <t>Meleiro</t>
  </si>
  <si>
    <t>Paulo Lopes</t>
  </si>
  <si>
    <t>AVISO DE VENDA DE ARROZ EM CASCA - Nº 211/08- 30/06/2008</t>
  </si>
  <si>
    <t>Arroio Grande</t>
  </si>
  <si>
    <t>Dom Pedrito</t>
  </si>
  <si>
    <t>Eldorado do Sul</t>
  </si>
  <si>
    <t>Encruzilhada do Sul</t>
  </si>
  <si>
    <t>Rosario do Sul</t>
  </si>
  <si>
    <t>Santa Maria</t>
  </si>
  <si>
    <t>Sta. Vitoria do Palmar</t>
  </si>
  <si>
    <t>BNM</t>
  </si>
  <si>
    <t>BMS</t>
  </si>
  <si>
    <t>BBM RS</t>
  </si>
  <si>
    <t>BIMU</t>
  </si>
  <si>
    <t>BBSB</t>
  </si>
  <si>
    <t>BBM UB</t>
  </si>
  <si>
    <t>BBM MS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</si>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</sst>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6"/>
  <sheetViews>
    <sheetView tabSelected="1" workbookViewId="0" topLeftCell="A1">
      <selection activeCell="F155" sqref="F155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27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20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486000</v>
      </c>
      <c r="D10" s="21">
        <f>SUM(D11:D11)</f>
        <v>486000</v>
      </c>
      <c r="E10" s="29">
        <f>(D10*100)/C10</f>
        <v>100</v>
      </c>
      <c r="F10" s="28">
        <v>0.56</v>
      </c>
      <c r="G10" s="28">
        <v>0.56</v>
      </c>
      <c r="H10" s="26">
        <f>((G10*100)/F10)-100</f>
        <v>0</v>
      </c>
      <c r="I10" s="7">
        <f>FLOOR(G10,0.00001)*D10</f>
        <v>272160</v>
      </c>
    </row>
    <row r="11" spans="1:9" ht="13.5">
      <c r="A11" s="5"/>
      <c r="B11" s="24"/>
      <c r="C11" s="6" t="s">
        <v>35</v>
      </c>
      <c r="D11" s="6">
        <v>486000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28</v>
      </c>
      <c r="C13" s="6">
        <v>371000</v>
      </c>
      <c r="D13" s="21">
        <f>SUM(D14:D14)</f>
        <v>371000</v>
      </c>
      <c r="E13" s="29">
        <f>(D13*100)/C13</f>
        <v>100</v>
      </c>
      <c r="F13" s="28">
        <v>0.5774</v>
      </c>
      <c r="G13" s="28">
        <v>0.64</v>
      </c>
      <c r="H13" s="26">
        <f>((G13*100)/F13)-100</f>
        <v>10.841704191201941</v>
      </c>
      <c r="I13" s="7">
        <f>FLOOR(G13,0.00001)*D13</f>
        <v>237440</v>
      </c>
    </row>
    <row r="14" spans="1:9" ht="13.5">
      <c r="A14" s="5"/>
      <c r="B14" s="24"/>
      <c r="C14" s="6" t="s">
        <v>36</v>
      </c>
      <c r="D14" s="6">
        <v>371000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21</v>
      </c>
      <c r="C16" s="6">
        <v>500000</v>
      </c>
      <c r="D16" s="21">
        <f>SUM(D17:D17)</f>
        <v>500000</v>
      </c>
      <c r="E16" s="29">
        <f>(D16*100)/C16</f>
        <v>100</v>
      </c>
      <c r="F16" s="28">
        <v>0.56</v>
      </c>
      <c r="G16" s="28">
        <v>0.635</v>
      </c>
      <c r="H16" s="26">
        <f>((G16*100)/F16)-100</f>
        <v>13.392857142857139</v>
      </c>
      <c r="I16" s="7">
        <f>FLOOR(G16,0.00001)*D16</f>
        <v>317500</v>
      </c>
    </row>
    <row r="17" spans="1:9" ht="13.5">
      <c r="A17" s="5"/>
      <c r="B17" s="24"/>
      <c r="C17" s="6" t="s">
        <v>37</v>
      </c>
      <c r="D17" s="6">
        <v>500000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29</v>
      </c>
      <c r="C19" s="6">
        <v>500000</v>
      </c>
      <c r="D19" s="21">
        <f>SUM(D20:D20)</f>
        <v>500000</v>
      </c>
      <c r="E19" s="29">
        <f>(D19*100)/C19</f>
        <v>100</v>
      </c>
      <c r="F19" s="28">
        <v>0.56</v>
      </c>
      <c r="G19" s="28">
        <v>0.625</v>
      </c>
      <c r="H19" s="26">
        <f>((G19*100)/F19)-100</f>
        <v>11.607142857142847</v>
      </c>
      <c r="I19" s="7">
        <f>FLOOR(G19,0.00001)*D19</f>
        <v>312500</v>
      </c>
    </row>
    <row r="20" spans="1:9" ht="13.5">
      <c r="A20" s="5"/>
      <c r="B20" s="24"/>
      <c r="C20" s="6" t="s">
        <v>38</v>
      </c>
      <c r="D20" s="6">
        <v>500000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29</v>
      </c>
      <c r="C22" s="6">
        <v>877000</v>
      </c>
      <c r="D22" s="21">
        <f>SUM(D23:D23)</f>
        <v>877000</v>
      </c>
      <c r="E22" s="29">
        <f>(D22*100)/C22</f>
        <v>100</v>
      </c>
      <c r="F22" s="28">
        <v>0.56</v>
      </c>
      <c r="G22" s="28">
        <v>0.63</v>
      </c>
      <c r="H22" s="26">
        <f>((G22*100)/F22)-100</f>
        <v>12.499999999999986</v>
      </c>
      <c r="I22" s="7">
        <f>FLOOR(G22,0.00001)*D22</f>
        <v>552510</v>
      </c>
    </row>
    <row r="23" spans="1:9" ht="13.5">
      <c r="A23" s="5"/>
      <c r="B23" s="24"/>
      <c r="C23" s="6" t="s">
        <v>37</v>
      </c>
      <c r="D23" s="6">
        <v>877000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29</v>
      </c>
      <c r="C25" s="6">
        <v>120000</v>
      </c>
      <c r="D25" s="21">
        <f>SUM(D26:D26)</f>
        <v>120000</v>
      </c>
      <c r="E25" s="29">
        <f>(D25*100)/C25</f>
        <v>100</v>
      </c>
      <c r="F25" s="28">
        <v>0.5252</v>
      </c>
      <c r="G25" s="28">
        <v>0.6</v>
      </c>
      <c r="H25" s="26">
        <f>((G25*100)/F25)-100</f>
        <v>14.242193450114243</v>
      </c>
      <c r="I25" s="7">
        <f>FLOOR(G25,0.00001)*D25</f>
        <v>72000.00000000001</v>
      </c>
    </row>
    <row r="26" spans="1:9" ht="13.5">
      <c r="A26" s="5"/>
      <c r="B26" s="24"/>
      <c r="C26" s="6" t="s">
        <v>36</v>
      </c>
      <c r="D26" s="6">
        <v>120000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29</v>
      </c>
      <c r="C28" s="6">
        <v>647000</v>
      </c>
      <c r="D28" s="21">
        <f>SUM(D29:D29)</f>
        <v>647000</v>
      </c>
      <c r="E28" s="29">
        <f>(D28*100)/C28</f>
        <v>100</v>
      </c>
      <c r="F28" s="28">
        <v>0.5252</v>
      </c>
      <c r="G28" s="28">
        <v>0.59</v>
      </c>
      <c r="H28" s="26">
        <f>((G28*100)/F28)-100</f>
        <v>12.338156892612332</v>
      </c>
      <c r="I28" s="7">
        <f>FLOOR(G28,0.00001)*D28</f>
        <v>381730.00000000006</v>
      </c>
    </row>
    <row r="29" spans="1:9" ht="13.5">
      <c r="A29" s="5"/>
      <c r="B29" s="24"/>
      <c r="C29" s="6" t="s">
        <v>39</v>
      </c>
      <c r="D29" s="6">
        <v>647000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29</v>
      </c>
      <c r="C31" s="6">
        <v>1000000</v>
      </c>
      <c r="D31" s="21">
        <f>SUM(D32:D32)</f>
        <v>1000000</v>
      </c>
      <c r="E31" s="29">
        <f>(D31*100)/C31</f>
        <v>100</v>
      </c>
      <c r="F31" s="28">
        <v>0.5252</v>
      </c>
      <c r="G31" s="28">
        <v>0.605</v>
      </c>
      <c r="H31" s="26">
        <f>((G31*100)/F31)-100</f>
        <v>15.194211728865199</v>
      </c>
      <c r="I31" s="7">
        <f>FLOOR(G31,0.00001)*D31</f>
        <v>605000.0000000001</v>
      </c>
    </row>
    <row r="32" spans="1:9" ht="13.5">
      <c r="A32" s="5"/>
      <c r="B32" s="24"/>
      <c r="C32" s="6" t="s">
        <v>37</v>
      </c>
      <c r="D32" s="6">
        <v>1000000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30</v>
      </c>
      <c r="C34" s="6">
        <v>632000</v>
      </c>
      <c r="D34" s="21">
        <f>SUM(D35:D35)</f>
        <v>632000</v>
      </c>
      <c r="E34" s="29">
        <f>(D34*100)/C34</f>
        <v>100</v>
      </c>
      <c r="F34" s="28">
        <v>0.5329</v>
      </c>
      <c r="G34" s="28">
        <v>0.65</v>
      </c>
      <c r="H34" s="26">
        <f>((G34*100)/F34)-100</f>
        <v>21.974103959467058</v>
      </c>
      <c r="I34" s="7">
        <f>FLOOR(G34,0.00001)*D34</f>
        <v>410800</v>
      </c>
    </row>
    <row r="35" spans="1:9" ht="13.5">
      <c r="A35" s="5"/>
      <c r="B35" s="24"/>
      <c r="C35" s="6" t="s">
        <v>37</v>
      </c>
      <c r="D35" s="6">
        <v>632000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31</v>
      </c>
      <c r="C37" s="6">
        <v>1000000</v>
      </c>
      <c r="D37" s="21">
        <f>SUM(D38:D38)</f>
        <v>1000000</v>
      </c>
      <c r="E37" s="29">
        <f>(D37*100)/C37</f>
        <v>100</v>
      </c>
      <c r="F37" s="28">
        <v>0.4981</v>
      </c>
      <c r="G37" s="28">
        <v>0.605</v>
      </c>
      <c r="H37" s="26">
        <f>((G37*100)/F37)-100</f>
        <v>21.461553904838382</v>
      </c>
      <c r="I37" s="7">
        <f>FLOOR(G37,0.00001)*D37</f>
        <v>605000.0000000001</v>
      </c>
    </row>
    <row r="38" spans="1:9" ht="13.5">
      <c r="A38" s="5"/>
      <c r="B38" s="24"/>
      <c r="C38" s="6" t="s">
        <v>37</v>
      </c>
      <c r="D38" s="6">
        <v>1000000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31</v>
      </c>
      <c r="C40" s="6">
        <v>1000000</v>
      </c>
      <c r="D40" s="21">
        <f>SUM(D41:D41)</f>
        <v>1000000</v>
      </c>
      <c r="E40" s="29">
        <f>(D40*100)/C40</f>
        <v>100</v>
      </c>
      <c r="F40" s="28">
        <v>0.4981</v>
      </c>
      <c r="G40" s="28">
        <v>0.605</v>
      </c>
      <c r="H40" s="26">
        <f>((G40*100)/F40)-100</f>
        <v>21.461553904838382</v>
      </c>
      <c r="I40" s="7">
        <f>FLOOR(G40,0.00001)*D40</f>
        <v>605000.0000000001</v>
      </c>
    </row>
    <row r="41" spans="1:9" ht="13.5">
      <c r="A41" s="5"/>
      <c r="B41" s="24"/>
      <c r="C41" s="6" t="s">
        <v>37</v>
      </c>
      <c r="D41" s="6">
        <v>1000000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19</v>
      </c>
      <c r="C43" s="6">
        <v>500000</v>
      </c>
      <c r="D43" s="21">
        <f>SUM(D44:D44)</f>
        <v>500000</v>
      </c>
      <c r="E43" s="29">
        <f>(D43*100)/C43</f>
        <v>100</v>
      </c>
      <c r="F43" s="28">
        <v>0.56</v>
      </c>
      <c r="G43" s="28">
        <v>0.635</v>
      </c>
      <c r="H43" s="26">
        <f>((G43*100)/F43)-100</f>
        <v>13.392857142857139</v>
      </c>
      <c r="I43" s="7">
        <f>FLOOR(G43,0.00001)*D43</f>
        <v>317500</v>
      </c>
    </row>
    <row r="44" spans="1:9" ht="13.5">
      <c r="A44" s="5"/>
      <c r="B44" s="24"/>
      <c r="C44" s="6" t="s">
        <v>36</v>
      </c>
      <c r="D44" s="6">
        <v>500000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19</v>
      </c>
      <c r="C46" s="6">
        <v>579420</v>
      </c>
      <c r="D46" s="21">
        <f>SUM(D47:D47)</f>
        <v>579420</v>
      </c>
      <c r="E46" s="29">
        <f>(D46*100)/C46</f>
        <v>100</v>
      </c>
      <c r="F46" s="28">
        <v>0.56</v>
      </c>
      <c r="G46" s="28">
        <v>0.645</v>
      </c>
      <c r="H46" s="26">
        <f>((G46*100)/F46)-100</f>
        <v>15.178571428571416</v>
      </c>
      <c r="I46" s="7">
        <f>FLOOR(G46,0.00001)*D46</f>
        <v>373725.9</v>
      </c>
    </row>
    <row r="47" spans="1:9" ht="13.5">
      <c r="A47" s="5"/>
      <c r="B47" s="24"/>
      <c r="C47" s="6" t="s">
        <v>36</v>
      </c>
      <c r="D47" s="6">
        <v>579420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19</v>
      </c>
      <c r="C49" s="6">
        <v>500000</v>
      </c>
      <c r="D49" s="21">
        <f>SUM(D50:D50)</f>
        <v>500000</v>
      </c>
      <c r="E49" s="29">
        <f>(D49*100)/C49</f>
        <v>100</v>
      </c>
      <c r="F49" s="28">
        <v>0.5774</v>
      </c>
      <c r="G49" s="28">
        <v>0.635</v>
      </c>
      <c r="H49" s="26">
        <f>((G49*100)/F49)-100</f>
        <v>9.975753377208164</v>
      </c>
      <c r="I49" s="7">
        <f>FLOOR(G49,0.00001)*D49</f>
        <v>317500</v>
      </c>
    </row>
    <row r="50" spans="1:9" ht="13.5">
      <c r="A50" s="5"/>
      <c r="B50" s="24"/>
      <c r="C50" s="6" t="s">
        <v>36</v>
      </c>
      <c r="D50" s="6">
        <v>500000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19</v>
      </c>
      <c r="C52" s="6">
        <v>681000</v>
      </c>
      <c r="D52" s="21">
        <f>SUM(D53:D53)</f>
        <v>681000</v>
      </c>
      <c r="E52" s="29">
        <f>(D52*100)/C52</f>
        <v>100</v>
      </c>
      <c r="F52" s="28">
        <v>0.5774</v>
      </c>
      <c r="G52" s="28">
        <v>0.66</v>
      </c>
      <c r="H52" s="26">
        <f>((G52*100)/F52)-100</f>
        <v>14.305507447176993</v>
      </c>
      <c r="I52" s="7">
        <f>FLOOR(G52,0.00001)*D52</f>
        <v>449460</v>
      </c>
    </row>
    <row r="53" spans="1:9" ht="13.5">
      <c r="A53" s="5"/>
      <c r="B53" s="24"/>
      <c r="C53" s="6" t="s">
        <v>36</v>
      </c>
      <c r="D53" s="6">
        <v>681000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19</v>
      </c>
      <c r="C55" s="6">
        <v>445000</v>
      </c>
      <c r="D55" s="21">
        <f>SUM(D56:D56)</f>
        <v>445000</v>
      </c>
      <c r="E55" s="29">
        <f>(D55*100)/C55</f>
        <v>100</v>
      </c>
      <c r="F55" s="28">
        <v>0.5947</v>
      </c>
      <c r="G55" s="28">
        <v>0.67</v>
      </c>
      <c r="H55" s="26">
        <f>((G55*100)/F55)-100</f>
        <v>12.661846309063392</v>
      </c>
      <c r="I55" s="7">
        <f>FLOOR(G55,0.00001)*D55</f>
        <v>298150</v>
      </c>
    </row>
    <row r="56" spans="1:9" ht="13.5">
      <c r="A56" s="5"/>
      <c r="B56" s="24"/>
      <c r="C56" s="6" t="s">
        <v>37</v>
      </c>
      <c r="D56" s="6">
        <v>445000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19</v>
      </c>
      <c r="C58" s="6">
        <v>1000000</v>
      </c>
      <c r="D58" s="21">
        <f>SUM(D59:D59)</f>
        <v>1000000</v>
      </c>
      <c r="E58" s="29">
        <f>(D58*100)/C58</f>
        <v>100</v>
      </c>
      <c r="F58" s="28">
        <v>0.5252</v>
      </c>
      <c r="G58" s="28">
        <v>0.61</v>
      </c>
      <c r="H58" s="26">
        <f>((G58*100)/F58)-100</f>
        <v>16.14623000761614</v>
      </c>
      <c r="I58" s="7">
        <f>FLOOR(G58,0.00001)*D58</f>
        <v>610000.0000000001</v>
      </c>
    </row>
    <row r="59" spans="1:9" ht="13.5">
      <c r="A59" s="5"/>
      <c r="B59" s="24"/>
      <c r="C59" s="6" t="s">
        <v>36</v>
      </c>
      <c r="D59" s="6">
        <v>1000000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19</v>
      </c>
      <c r="C61" s="6">
        <v>1000000</v>
      </c>
      <c r="D61" s="21">
        <f>SUM(D62:D62)</f>
        <v>1000000</v>
      </c>
      <c r="E61" s="29">
        <f>(D61*100)/C61</f>
        <v>100</v>
      </c>
      <c r="F61" s="28">
        <v>0.56</v>
      </c>
      <c r="G61" s="28">
        <v>0.655</v>
      </c>
      <c r="H61" s="26">
        <f>((G61*100)/F61)-100</f>
        <v>16.964285714285708</v>
      </c>
      <c r="I61" s="7">
        <f>FLOOR(G61,0.00001)*D61</f>
        <v>655000</v>
      </c>
    </row>
    <row r="62" spans="1:9" ht="13.5">
      <c r="A62" s="5"/>
      <c r="B62" s="24"/>
      <c r="C62" s="6" t="s">
        <v>37</v>
      </c>
      <c r="D62" s="6">
        <v>1000000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19</v>
      </c>
      <c r="C64" s="6">
        <v>405000</v>
      </c>
      <c r="D64" s="21">
        <f>SUM(D65:D65)</f>
        <v>405000</v>
      </c>
      <c r="E64" s="29">
        <f>(D64*100)/C64</f>
        <v>100</v>
      </c>
      <c r="F64" s="28">
        <v>0.5774</v>
      </c>
      <c r="G64" s="28">
        <v>0.65</v>
      </c>
      <c r="H64" s="26">
        <f>((G64*100)/F64)-100</f>
        <v>12.573605819189467</v>
      </c>
      <c r="I64" s="7">
        <f>FLOOR(G64,0.00001)*D64</f>
        <v>263250</v>
      </c>
    </row>
    <row r="65" spans="1:9" ht="13.5">
      <c r="A65" s="5"/>
      <c r="B65" s="24"/>
      <c r="C65" s="6" t="s">
        <v>36</v>
      </c>
      <c r="D65" s="6">
        <v>405000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32</v>
      </c>
      <c r="C67" s="6">
        <v>696000</v>
      </c>
      <c r="D67" s="21">
        <f>SUM(D68:D68)</f>
        <v>696000</v>
      </c>
      <c r="E67" s="29">
        <f>(D67*100)/C67</f>
        <v>100</v>
      </c>
      <c r="F67" s="28">
        <v>0.56</v>
      </c>
      <c r="G67" s="28">
        <v>0.63</v>
      </c>
      <c r="H67" s="26">
        <f>((G67*100)/F67)-100</f>
        <v>12.499999999999986</v>
      </c>
      <c r="I67" s="7">
        <f>FLOOR(G67,0.00001)*D67</f>
        <v>438480</v>
      </c>
    </row>
    <row r="68" spans="1:9" ht="13.5">
      <c r="A68" s="5"/>
      <c r="B68" s="24"/>
      <c r="C68" s="6" t="s">
        <v>40</v>
      </c>
      <c r="D68" s="6">
        <v>696000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32</v>
      </c>
      <c r="C70" s="6">
        <v>1000000</v>
      </c>
      <c r="D70" s="21">
        <f>SUM(D71:D71)</f>
        <v>1000000</v>
      </c>
      <c r="E70" s="29">
        <f>(D70*100)/C70</f>
        <v>100</v>
      </c>
      <c r="F70" s="28">
        <v>0.56</v>
      </c>
      <c r="G70" s="28">
        <v>0.665</v>
      </c>
      <c r="H70" s="26">
        <f>((G70*100)/F70)-100</f>
        <v>18.749999999999986</v>
      </c>
      <c r="I70" s="7">
        <f>FLOOR(G70,0.00001)*D70</f>
        <v>665000</v>
      </c>
    </row>
    <row r="71" spans="1:9" ht="13.5">
      <c r="A71" s="5"/>
      <c r="B71" s="24"/>
      <c r="C71" s="6" t="s">
        <v>37</v>
      </c>
      <c r="D71" s="6">
        <v>1000000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32</v>
      </c>
      <c r="C73" s="6">
        <v>688000</v>
      </c>
      <c r="D73" s="21">
        <f>SUM(D74:D74)</f>
        <v>688000</v>
      </c>
      <c r="E73" s="29">
        <f>(D73*100)/C73</f>
        <v>100</v>
      </c>
      <c r="F73" s="28">
        <v>0.5252</v>
      </c>
      <c r="G73" s="28">
        <v>0.558</v>
      </c>
      <c r="H73" s="26">
        <f>((G73*100)/F73)-100</f>
        <v>6.245239908606251</v>
      </c>
      <c r="I73" s="7">
        <f>FLOOR(G73,0.00001)*D73</f>
        <v>383904.00000000006</v>
      </c>
    </row>
    <row r="74" spans="1:9" ht="13.5">
      <c r="A74" s="5"/>
      <c r="B74" s="24"/>
      <c r="C74" s="6" t="s">
        <v>37</v>
      </c>
      <c r="D74" s="6">
        <v>688000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32</v>
      </c>
      <c r="C76" s="6">
        <v>8000</v>
      </c>
      <c r="D76" s="21">
        <f>SUM(D77:D77)</f>
        <v>8000</v>
      </c>
      <c r="E76" s="29">
        <f>(D76*100)/C76</f>
        <v>100</v>
      </c>
      <c r="F76" s="28">
        <v>0.5252</v>
      </c>
      <c r="G76" s="28">
        <v>0.5252</v>
      </c>
      <c r="H76" s="26">
        <f>((G76*100)/F76)-100</f>
        <v>0</v>
      </c>
      <c r="I76" s="7">
        <f>FLOOR(G76,0.00001)*D76</f>
        <v>4201.6</v>
      </c>
    </row>
    <row r="77" spans="1:9" ht="13.5">
      <c r="A77" s="5"/>
      <c r="B77" s="24"/>
      <c r="C77" s="6" t="s">
        <v>37</v>
      </c>
      <c r="D77" s="6">
        <v>8000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32</v>
      </c>
      <c r="C79" s="6">
        <v>431000</v>
      </c>
      <c r="D79" s="21">
        <f>SUM(D80:D80)</f>
        <v>431000</v>
      </c>
      <c r="E79" s="29">
        <f>(D79*100)/C79</f>
        <v>100</v>
      </c>
      <c r="F79" s="28">
        <v>0.56</v>
      </c>
      <c r="G79" s="28">
        <v>0.615</v>
      </c>
      <c r="H79" s="26">
        <f>((G79*100)/F79)-100</f>
        <v>9.821428571428555</v>
      </c>
      <c r="I79" s="7">
        <f>FLOOR(G79,0.00001)*D79</f>
        <v>265065.00000000006</v>
      </c>
    </row>
    <row r="80" spans="1:9" ht="13.5">
      <c r="A80" s="5"/>
      <c r="B80" s="24"/>
      <c r="C80" s="6" t="s">
        <v>36</v>
      </c>
      <c r="D80" s="6">
        <v>431000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32</v>
      </c>
      <c r="C82" s="6">
        <v>613000</v>
      </c>
      <c r="D82" s="21">
        <f>SUM(D83:D83)</f>
        <v>613000</v>
      </c>
      <c r="E82" s="29">
        <f>(D82*100)/C82</f>
        <v>100</v>
      </c>
      <c r="F82" s="28">
        <v>0.5426</v>
      </c>
      <c r="G82" s="28">
        <v>0.55</v>
      </c>
      <c r="H82" s="26">
        <f>((G82*100)/F82)-100</f>
        <v>1.363803907113919</v>
      </c>
      <c r="I82" s="7">
        <f>FLOOR(G82,0.00001)*D82</f>
        <v>337150</v>
      </c>
    </row>
    <row r="83" spans="1:9" ht="13.5">
      <c r="A83" s="5"/>
      <c r="B83" s="24"/>
      <c r="C83" s="6" t="s">
        <v>37</v>
      </c>
      <c r="D83" s="6">
        <v>613000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32</v>
      </c>
      <c r="C85" s="6">
        <v>609750</v>
      </c>
      <c r="D85" s="21">
        <f>SUM(D86:D86)</f>
        <v>609750</v>
      </c>
      <c r="E85" s="29">
        <f>(D85*100)/C85</f>
        <v>100</v>
      </c>
      <c r="F85" s="28">
        <v>0.56</v>
      </c>
      <c r="G85" s="28">
        <v>0.651</v>
      </c>
      <c r="H85" s="26">
        <f>((G85*100)/F85)-100</f>
        <v>16.25</v>
      </c>
      <c r="I85" s="7">
        <f>FLOOR(G85,0.00001)*D85</f>
        <v>396947.25</v>
      </c>
    </row>
    <row r="86" spans="1:9" ht="13.5">
      <c r="A86" s="5"/>
      <c r="B86" s="24"/>
      <c r="C86" s="6" t="s">
        <v>41</v>
      </c>
      <c r="D86" s="6">
        <v>609750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32</v>
      </c>
      <c r="C88" s="6">
        <v>1000000</v>
      </c>
      <c r="D88" s="21">
        <f>SUM(D89:D89)</f>
        <v>1000000</v>
      </c>
      <c r="E88" s="29">
        <f>(D88*100)/C88</f>
        <v>100</v>
      </c>
      <c r="F88" s="28">
        <v>0.5426</v>
      </c>
      <c r="G88" s="28">
        <v>0.605</v>
      </c>
      <c r="H88" s="26">
        <f>((G88*100)/F88)-100</f>
        <v>11.500184297825285</v>
      </c>
      <c r="I88" s="7">
        <f>FLOOR(G88,0.00001)*D88</f>
        <v>605000.0000000001</v>
      </c>
    </row>
    <row r="89" spans="1:9" ht="13.5">
      <c r="A89" s="5"/>
      <c r="B89" s="24"/>
      <c r="C89" s="6" t="s">
        <v>37</v>
      </c>
      <c r="D89" s="6">
        <v>1000000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33</v>
      </c>
      <c r="C91" s="6">
        <v>769000</v>
      </c>
      <c r="D91" s="21">
        <f>SUM(D92:D92)</f>
        <v>769000</v>
      </c>
      <c r="E91" s="29">
        <f>(D91*100)/C91</f>
        <v>100</v>
      </c>
      <c r="F91" s="28">
        <v>0.56</v>
      </c>
      <c r="G91" s="28">
        <v>0.62</v>
      </c>
      <c r="H91" s="26">
        <f>((G91*100)/F91)-100</f>
        <v>10.714285714285708</v>
      </c>
      <c r="I91" s="7">
        <f>FLOOR(G91,0.00001)*D91</f>
        <v>476780</v>
      </c>
    </row>
    <row r="92" spans="1:9" ht="13.5">
      <c r="A92" s="5"/>
      <c r="B92" s="24"/>
      <c r="C92" s="6" t="s">
        <v>38</v>
      </c>
      <c r="D92" s="6">
        <v>769000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33</v>
      </c>
      <c r="C94" s="6">
        <v>500000</v>
      </c>
      <c r="D94" s="21">
        <f>SUM(D95:D95)</f>
        <v>500000</v>
      </c>
      <c r="E94" s="29">
        <f>(D94*100)/C94</f>
        <v>100</v>
      </c>
      <c r="F94" s="28">
        <v>0.5774</v>
      </c>
      <c r="G94" s="28">
        <v>0.603</v>
      </c>
      <c r="H94" s="26">
        <f>((G94*100)/F94)-100</f>
        <v>4.433668167648065</v>
      </c>
      <c r="I94" s="7">
        <f>FLOOR(G94,0.00001)*D94</f>
        <v>301500.00000000006</v>
      </c>
    </row>
    <row r="95" spans="1:9" ht="13.5">
      <c r="A95" s="5"/>
      <c r="B95" s="24"/>
      <c r="C95" s="6" t="s">
        <v>36</v>
      </c>
      <c r="D95" s="6">
        <v>500000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34</v>
      </c>
      <c r="C97" s="6">
        <v>223486</v>
      </c>
      <c r="D97" s="21">
        <f>SUM(D98:D98)</f>
        <v>223486</v>
      </c>
      <c r="E97" s="29">
        <f>(D97*100)/C97</f>
        <v>100</v>
      </c>
      <c r="F97" s="28">
        <v>0.56</v>
      </c>
      <c r="G97" s="28">
        <v>0.605</v>
      </c>
      <c r="H97" s="26">
        <f>((G97*100)/F97)-100</f>
        <v>8.035714285714278</v>
      </c>
      <c r="I97" s="7">
        <f>FLOOR(G97,0.00001)*D97</f>
        <v>135209.03000000003</v>
      </c>
    </row>
    <row r="98" spans="1:9" ht="13.5">
      <c r="A98" s="5"/>
      <c r="B98" s="24"/>
      <c r="C98" s="6" t="s">
        <v>37</v>
      </c>
      <c r="D98" s="6">
        <v>223486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34</v>
      </c>
      <c r="C100" s="6">
        <v>661000</v>
      </c>
      <c r="D100" s="21">
        <f>SUM(D101:D101)</f>
        <v>661000</v>
      </c>
      <c r="E100" s="29">
        <f>(D100*100)/C100</f>
        <v>100</v>
      </c>
      <c r="F100" s="28">
        <v>0.5426</v>
      </c>
      <c r="G100" s="28">
        <v>0.635</v>
      </c>
      <c r="H100" s="26">
        <f>((G100*100)/F100)-100</f>
        <v>17.029119056395146</v>
      </c>
      <c r="I100" s="7">
        <f>FLOOR(G100,0.00001)*D100</f>
        <v>419735</v>
      </c>
    </row>
    <row r="101" spans="1:9" ht="13.5">
      <c r="A101" s="5"/>
      <c r="B101" s="24"/>
      <c r="C101" s="6" t="s">
        <v>36</v>
      </c>
      <c r="D101" s="6">
        <v>661000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22</v>
      </c>
      <c r="C103" s="6">
        <v>702000</v>
      </c>
      <c r="D103" s="21">
        <f>SUM(D104:D104)</f>
        <v>702000</v>
      </c>
      <c r="E103" s="29">
        <f>(D103*100)/C103</f>
        <v>100</v>
      </c>
      <c r="F103" s="28">
        <v>0.5252</v>
      </c>
      <c r="G103" s="28">
        <v>0.615</v>
      </c>
      <c r="H103" s="26">
        <f>((G103*100)/F103)-100</f>
        <v>17.098248286367095</v>
      </c>
      <c r="I103" s="7">
        <f>FLOOR(G103,0.00001)*D103</f>
        <v>431730.00000000006</v>
      </c>
    </row>
    <row r="104" spans="1:9" ht="13.5">
      <c r="A104" s="5"/>
      <c r="B104" s="24"/>
      <c r="C104" s="6" t="s">
        <v>35</v>
      </c>
      <c r="D104" s="6">
        <v>702000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22</v>
      </c>
      <c r="C106" s="6">
        <v>620000</v>
      </c>
      <c r="D106" s="21">
        <f>SUM(D107:D107)</f>
        <v>620000</v>
      </c>
      <c r="E106" s="29">
        <f>(D106*100)/C106</f>
        <v>100</v>
      </c>
      <c r="F106" s="28">
        <v>0.5252</v>
      </c>
      <c r="G106" s="28">
        <v>0.62</v>
      </c>
      <c r="H106" s="26">
        <f>((G106*100)/F106)-100</f>
        <v>18.05026656511805</v>
      </c>
      <c r="I106" s="7">
        <f>FLOOR(G106,0.00001)*D106</f>
        <v>384400</v>
      </c>
    </row>
    <row r="107" spans="1:9" ht="13.5">
      <c r="A107" s="5"/>
      <c r="B107" s="24"/>
      <c r="C107" s="6" t="s">
        <v>35</v>
      </c>
      <c r="D107" s="6">
        <v>620000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22</v>
      </c>
      <c r="C109" s="6">
        <v>837000</v>
      </c>
      <c r="D109" s="21">
        <f>SUM(D110:D110)</f>
        <v>837000</v>
      </c>
      <c r="E109" s="29">
        <f>(D109*100)/C109</f>
        <v>100</v>
      </c>
      <c r="F109" s="28">
        <v>0.56</v>
      </c>
      <c r="G109" s="28">
        <v>0.6</v>
      </c>
      <c r="H109" s="26">
        <f>((G109*100)/F109)-100</f>
        <v>7.142857142857139</v>
      </c>
      <c r="I109" s="7">
        <f>FLOOR(G109,0.00001)*D109</f>
        <v>502200.00000000006</v>
      </c>
    </row>
    <row r="110" spans="1:9" ht="13.5">
      <c r="A110" s="5"/>
      <c r="B110" s="24"/>
      <c r="C110" s="6" t="s">
        <v>38</v>
      </c>
      <c r="D110" s="6">
        <v>837000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22</v>
      </c>
      <c r="C112" s="6">
        <v>406290</v>
      </c>
      <c r="D112" s="21">
        <f>SUM(D113:D113)</f>
        <v>406290</v>
      </c>
      <c r="E112" s="29">
        <f>(D112*100)/C112</f>
        <v>100</v>
      </c>
      <c r="F112" s="28">
        <v>0.5252</v>
      </c>
      <c r="G112" s="28">
        <v>0.5252</v>
      </c>
      <c r="H112" s="26">
        <f>((G112*100)/F112)-100</f>
        <v>0</v>
      </c>
      <c r="I112" s="7">
        <f>FLOOR(G112,0.00001)*D112</f>
        <v>213383.508</v>
      </c>
    </row>
    <row r="113" spans="1:9" ht="13.5">
      <c r="A113" s="5"/>
      <c r="B113" s="24"/>
      <c r="C113" s="6" t="s">
        <v>35</v>
      </c>
      <c r="D113" s="6">
        <v>406290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22</v>
      </c>
      <c r="C115" s="6">
        <v>106710</v>
      </c>
      <c r="D115" s="21">
        <f>SUM(D116:D116)</f>
        <v>106710</v>
      </c>
      <c r="E115" s="29">
        <f>(D115*100)/C115</f>
        <v>100</v>
      </c>
      <c r="F115" s="28">
        <v>0.5426</v>
      </c>
      <c r="G115" s="28">
        <v>0.565</v>
      </c>
      <c r="H115" s="26">
        <f>((G115*100)/F115)-100</f>
        <v>4.128271286398814</v>
      </c>
      <c r="I115" s="7">
        <f>FLOOR(G115,0.00001)*D115</f>
        <v>60291.15000000001</v>
      </c>
    </row>
    <row r="116" spans="1:9" ht="13.5">
      <c r="A116" s="5"/>
      <c r="B116" s="24"/>
      <c r="C116" s="6" t="s">
        <v>35</v>
      </c>
      <c r="D116" s="6">
        <v>106710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22</v>
      </c>
      <c r="C118" s="6">
        <v>1000000</v>
      </c>
      <c r="D118" s="21">
        <f>SUM(D119:D119)</f>
        <v>1000000</v>
      </c>
      <c r="E118" s="29">
        <f>(D118*100)/C118</f>
        <v>100</v>
      </c>
      <c r="F118" s="28">
        <v>0.56</v>
      </c>
      <c r="G118" s="28">
        <v>0.685</v>
      </c>
      <c r="H118" s="26">
        <f>((G118*100)/F118)-100</f>
        <v>22.321428571428555</v>
      </c>
      <c r="I118" s="7">
        <f>FLOOR(G118,0.00001)*D118</f>
        <v>685000</v>
      </c>
    </row>
    <row r="119" spans="1:9" ht="13.5">
      <c r="A119" s="5"/>
      <c r="B119" s="24"/>
      <c r="C119" s="6" t="s">
        <v>40</v>
      </c>
      <c r="D119" s="6">
        <v>1000000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22</v>
      </c>
      <c r="C121" s="6">
        <v>541080</v>
      </c>
      <c r="D121" s="21">
        <f>SUM(D122:D122)</f>
        <v>541080</v>
      </c>
      <c r="E121" s="29">
        <f>(D121*100)/C121</f>
        <v>100</v>
      </c>
      <c r="F121" s="28">
        <v>0.5426</v>
      </c>
      <c r="G121" s="28">
        <v>0.645</v>
      </c>
      <c r="H121" s="26">
        <f>((G121*100)/F121)-100</f>
        <v>18.872097309251757</v>
      </c>
      <c r="I121" s="7">
        <f>FLOOR(G121,0.00001)*D121</f>
        <v>348996.60000000003</v>
      </c>
    </row>
    <row r="122" spans="1:9" ht="13.5">
      <c r="A122" s="5"/>
      <c r="B122" s="24"/>
      <c r="C122" s="6" t="s">
        <v>35</v>
      </c>
      <c r="D122" s="6">
        <v>541080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22</v>
      </c>
      <c r="C124" s="6">
        <v>108000</v>
      </c>
      <c r="D124" s="21">
        <f>SUM(D125:D125)</f>
        <v>108000</v>
      </c>
      <c r="E124" s="29">
        <f>(D124*100)/C124</f>
        <v>100</v>
      </c>
      <c r="F124" s="28">
        <v>0.5426</v>
      </c>
      <c r="G124" s="28">
        <v>0.64</v>
      </c>
      <c r="H124" s="26">
        <f>((G124*100)/F124)-100</f>
        <v>17.950608182823444</v>
      </c>
      <c r="I124" s="7">
        <f>FLOOR(G124,0.00001)*D124</f>
        <v>69120</v>
      </c>
    </row>
    <row r="125" spans="1:9" ht="13.5">
      <c r="A125" s="5"/>
      <c r="B125" s="24"/>
      <c r="C125" s="6" t="s">
        <v>38</v>
      </c>
      <c r="D125" s="6">
        <v>108000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22</v>
      </c>
      <c r="C127" s="6">
        <v>570130</v>
      </c>
      <c r="D127" s="21">
        <f>SUM(D128:D128)</f>
        <v>570130</v>
      </c>
      <c r="E127" s="29">
        <f>(D127*100)/C127</f>
        <v>100</v>
      </c>
      <c r="F127" s="28">
        <v>0.5329</v>
      </c>
      <c r="G127" s="28">
        <v>0.65</v>
      </c>
      <c r="H127" s="26">
        <f>((G127*100)/F127)-100</f>
        <v>21.974103959467058</v>
      </c>
      <c r="I127" s="7">
        <f>FLOOR(G127,0.00001)*D127</f>
        <v>370584.5</v>
      </c>
    </row>
    <row r="128" spans="1:9" ht="13.5">
      <c r="A128" s="5"/>
      <c r="B128" s="24"/>
      <c r="C128" s="6" t="s">
        <v>37</v>
      </c>
      <c r="D128" s="6">
        <v>570130</v>
      </c>
      <c r="E128" s="14"/>
      <c r="F128" s="28"/>
      <c r="G128" s="28"/>
      <c r="H128" s="7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24</v>
      </c>
      <c r="C130" s="6">
        <v>1000000</v>
      </c>
      <c r="D130" s="21">
        <f>SUM(D131:D131)</f>
        <v>1000000</v>
      </c>
      <c r="E130" s="29">
        <f>(D130*100)/C130</f>
        <v>100</v>
      </c>
      <c r="F130" s="28">
        <v>0.5503</v>
      </c>
      <c r="G130" s="28">
        <v>0.67</v>
      </c>
      <c r="H130" s="26">
        <f>((G130*100)/F130)-100</f>
        <v>21.751771760857707</v>
      </c>
      <c r="I130" s="7">
        <f>FLOOR(G130,0.00001)*D130</f>
        <v>670000</v>
      </c>
    </row>
    <row r="131" spans="1:9" ht="13.5">
      <c r="A131" s="5"/>
      <c r="B131" s="24"/>
      <c r="C131" s="6" t="s">
        <v>37</v>
      </c>
      <c r="D131" s="6">
        <v>1000000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25</v>
      </c>
      <c r="C133" s="6">
        <v>324648</v>
      </c>
      <c r="D133" s="21">
        <f>SUM(D134:D134)</f>
        <v>324648</v>
      </c>
      <c r="E133" s="29">
        <f>(D133*100)/C133</f>
        <v>100</v>
      </c>
      <c r="F133" s="28">
        <v>0.56</v>
      </c>
      <c r="G133" s="28">
        <v>0.67</v>
      </c>
      <c r="H133" s="26">
        <f>((G133*100)/F133)-100</f>
        <v>19.642857142857125</v>
      </c>
      <c r="I133" s="7">
        <f>FLOOR(G133,0.00001)*D133</f>
        <v>217514.16</v>
      </c>
    </row>
    <row r="134" spans="1:9" ht="13.5">
      <c r="A134" s="5"/>
      <c r="B134" s="24"/>
      <c r="C134" s="6" t="s">
        <v>37</v>
      </c>
      <c r="D134" s="6">
        <v>324648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/>
      <c r="B136" s="24"/>
      <c r="C136" s="6"/>
      <c r="D136" s="6"/>
      <c r="E136" s="14"/>
      <c r="F136" s="28"/>
      <c r="G136" s="28"/>
      <c r="H136" s="7"/>
      <c r="I136" s="7"/>
    </row>
    <row r="137" spans="1:9" ht="13.5">
      <c r="A137" s="11"/>
      <c r="B137" s="16" t="s">
        <v>14</v>
      </c>
      <c r="C137" s="12">
        <f>SUM(C10:C135)</f>
        <v>25658514</v>
      </c>
      <c r="D137" s="19">
        <f>SUM(D10+D13+D16+D19+D22+D25+D28+D31+D34+D37+D40+D43+D46+D49+D52+D55+D58+D61+D64+D67+D70+D73+D76+D79+D82+D85+D88+D91+D94+D97+D100+D103+D106+D109+D112+D115+D118+D121+D124+D127+D130+D133)</f>
        <v>25658514</v>
      </c>
      <c r="E137" s="25">
        <f>(D137*100)/C137</f>
        <v>100</v>
      </c>
      <c r="F137" s="20"/>
      <c r="G137" s="20"/>
      <c r="H137" s="13"/>
      <c r="I137" s="35">
        <f>SUM(I10:I133)</f>
        <v>16038417.697999999</v>
      </c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32" t="s">
        <v>23</v>
      </c>
      <c r="B139" s="33"/>
      <c r="C139" s="33"/>
      <c r="D139" s="33"/>
      <c r="E139" s="33"/>
      <c r="F139" s="33"/>
      <c r="G139" s="33"/>
      <c r="H139" s="33"/>
      <c r="I139" s="34"/>
    </row>
    <row r="140" spans="1:9" ht="13.5">
      <c r="A140" s="5"/>
      <c r="B140" s="24"/>
      <c r="C140" s="6"/>
      <c r="D140" s="6"/>
      <c r="E140" s="14"/>
      <c r="F140" s="28"/>
      <c r="G140" s="28"/>
      <c r="H140" s="7"/>
      <c r="I140" s="7"/>
    </row>
    <row r="141" spans="1:9" ht="13.5">
      <c r="A141" s="5">
        <v>43</v>
      </c>
      <c r="B141" s="24" t="s">
        <v>25</v>
      </c>
      <c r="C141" s="6">
        <v>1000000</v>
      </c>
      <c r="D141" s="21">
        <f>SUM(D142:D142)</f>
        <v>1000000</v>
      </c>
      <c r="E141" s="29">
        <f>(D141*100)/C141</f>
        <v>100</v>
      </c>
      <c r="F141" s="28">
        <v>0.5697</v>
      </c>
      <c r="G141" s="28">
        <v>0.5697</v>
      </c>
      <c r="H141" s="26">
        <f>((G141*100)/F141)-100</f>
        <v>0</v>
      </c>
      <c r="I141" s="7">
        <f>FLOOR(G141,0.00001)*D141</f>
        <v>569700.0000000001</v>
      </c>
    </row>
    <row r="142" spans="1:9" ht="13.5">
      <c r="A142" s="5"/>
      <c r="B142" s="24"/>
      <c r="C142" s="6" t="s">
        <v>35</v>
      </c>
      <c r="D142" s="6">
        <v>1000000</v>
      </c>
      <c r="E142" s="27"/>
      <c r="F142" s="28"/>
      <c r="G142" s="28"/>
      <c r="H142" s="26"/>
      <c r="I142" s="7"/>
    </row>
    <row r="143" spans="1:9" ht="13.5">
      <c r="A143" s="5"/>
      <c r="B143" s="24"/>
      <c r="C143" s="6"/>
      <c r="D143" s="6"/>
      <c r="E143" s="14"/>
      <c r="F143" s="28"/>
      <c r="G143" s="28"/>
      <c r="H143" s="7"/>
      <c r="I143" s="7"/>
    </row>
    <row r="144" spans="1:9" ht="13.5">
      <c r="A144" s="5">
        <v>44</v>
      </c>
      <c r="B144" s="24" t="s">
        <v>26</v>
      </c>
      <c r="C144" s="6">
        <v>1000000</v>
      </c>
      <c r="D144" s="21">
        <f>SUM(D145:D145)</f>
        <v>1000000</v>
      </c>
      <c r="E144" s="29">
        <f>(D144*100)/C144</f>
        <v>100</v>
      </c>
      <c r="F144" s="28">
        <v>0.5697</v>
      </c>
      <c r="G144" s="28">
        <v>0.5697</v>
      </c>
      <c r="H144" s="26">
        <f>((G144*100)/F144)-100</f>
        <v>0</v>
      </c>
      <c r="I144" s="7">
        <f>FLOOR(G144,0.00001)*D144</f>
        <v>569700.0000000001</v>
      </c>
    </row>
    <row r="145" spans="1:9" ht="13.5">
      <c r="A145" s="5"/>
      <c r="B145" s="24"/>
      <c r="C145" s="6" t="s">
        <v>35</v>
      </c>
      <c r="D145" s="6">
        <v>1000000</v>
      </c>
      <c r="E145" s="27"/>
      <c r="F145" s="28"/>
      <c r="G145" s="28"/>
      <c r="H145" s="26"/>
      <c r="I145" s="7"/>
    </row>
    <row r="146" spans="1:9" ht="13.5">
      <c r="A146" s="5"/>
      <c r="B146" s="24"/>
      <c r="C146" s="6"/>
      <c r="D146" s="6"/>
      <c r="E146" s="14"/>
      <c r="F146" s="28"/>
      <c r="G146" s="28"/>
      <c r="H146" s="7"/>
      <c r="I146" s="7"/>
    </row>
    <row r="147" spans="1:9" ht="13.5">
      <c r="A147" s="5">
        <v>45</v>
      </c>
      <c r="B147" s="24" t="s">
        <v>24</v>
      </c>
      <c r="C147" s="6">
        <v>81000</v>
      </c>
      <c r="D147" s="21">
        <f>SUM(D148:D148)</f>
        <v>81000</v>
      </c>
      <c r="E147" s="29">
        <f>(D147*100)/C147</f>
        <v>100</v>
      </c>
      <c r="F147" s="28">
        <v>0.5697</v>
      </c>
      <c r="G147" s="28">
        <v>0.7</v>
      </c>
      <c r="H147" s="26">
        <f>((G147*100)/F147)-100</f>
        <v>22.87168685272951</v>
      </c>
      <c r="I147" s="7">
        <f>FLOOR(G147,0.00001)*D147</f>
        <v>56700.00000000001</v>
      </c>
    </row>
    <row r="148" spans="1:9" ht="13.5">
      <c r="A148" s="5"/>
      <c r="B148" s="24"/>
      <c r="C148" s="6" t="s">
        <v>37</v>
      </c>
      <c r="D148" s="6">
        <v>81000</v>
      </c>
      <c r="E148" s="27"/>
      <c r="F148" s="28"/>
      <c r="G148" s="28"/>
      <c r="H148" s="26"/>
      <c r="I148" s="7"/>
    </row>
    <row r="149" spans="1:9" ht="13.5">
      <c r="A149" s="5"/>
      <c r="B149" s="24"/>
      <c r="C149" s="6"/>
      <c r="D149" s="6"/>
      <c r="E149" s="14"/>
      <c r="F149" s="28"/>
      <c r="G149" s="28"/>
      <c r="H149" s="7"/>
      <c r="I149" s="7"/>
    </row>
    <row r="150" spans="1:9" ht="13.5">
      <c r="A150" s="11"/>
      <c r="B150" s="16" t="s">
        <v>14</v>
      </c>
      <c r="C150" s="12">
        <f>SUM(C141:C149)</f>
        <v>2081000</v>
      </c>
      <c r="D150" s="19">
        <f>SUM(D141+D144+D147)</f>
        <v>2081000</v>
      </c>
      <c r="E150" s="25">
        <f>(D150*100)/C150</f>
        <v>100</v>
      </c>
      <c r="F150" s="20"/>
      <c r="G150" s="20"/>
      <c r="H150" s="13"/>
      <c r="I150" s="35">
        <f>SUM(I141:I149)</f>
        <v>1196100.0000000002</v>
      </c>
    </row>
    <row r="151" spans="1:9" ht="13.5">
      <c r="A151" s="5"/>
      <c r="B151" s="24"/>
      <c r="C151" s="6" t="s">
        <v>42</v>
      </c>
      <c r="D151" s="6"/>
      <c r="E151" s="14"/>
      <c r="F151" s="28"/>
      <c r="G151" s="28"/>
      <c r="H151" s="7"/>
      <c r="I151" s="7"/>
    </row>
    <row r="152" spans="1:9" ht="13.5">
      <c r="A152" s="17"/>
      <c r="B152" s="16" t="s">
        <v>12</v>
      </c>
      <c r="C152" s="19">
        <f>SUM(C137+C150)</f>
        <v>27739514</v>
      </c>
      <c r="D152" s="19">
        <f>SUM(D137,D150)</f>
        <v>27739514</v>
      </c>
      <c r="E152" s="25">
        <f>(D152*100)/C152</f>
        <v>100</v>
      </c>
      <c r="F152" s="18"/>
      <c r="G152" s="18"/>
      <c r="H152" s="18"/>
      <c r="I152" s="36">
        <f>SUM(I137+I150)</f>
        <v>17234517.698</v>
      </c>
    </row>
    <row r="153" ht="12.75">
      <c r="C153" s="15"/>
    </row>
    <row r="154" ht="12.75">
      <c r="C154" s="15"/>
    </row>
    <row r="155" spans="2:3" ht="13.5">
      <c r="B155" s="5"/>
      <c r="C155" s="15"/>
    </row>
    <row r="156" spans="2:3" ht="13.5">
      <c r="B156" s="5"/>
      <c r="C156" s="15"/>
    </row>
    <row r="157" spans="2:3" ht="13.5">
      <c r="B157" s="5"/>
      <c r="C157" s="15"/>
    </row>
    <row r="158" spans="2:3" ht="13.5">
      <c r="B158" s="5"/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</sheetData>
  <mergeCells count="3">
    <mergeCell ref="A2:I2"/>
    <mergeCell ref="A8:I8"/>
    <mergeCell ref="A139:I13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2008-05-13T13:33:50Z</cp:lastPrinted>
  <dcterms:created xsi:type="dcterms:W3CDTF">2005-05-09T20:19:33Z</dcterms:created>
  <dcterms:modified xsi:type="dcterms:W3CDTF">2008-06-30T20:31:07Z</dcterms:modified>
  <cp:category/>
  <cp:version/>
  <cp:contentType/>
  <cp:contentStatus/>
</cp:coreProperties>
</file>