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4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<sst xmlns="http://schemas.openxmlformats.org/spreadsheetml/2006/main" count="162" uniqueCount="58">
  <si>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</si>
  <si>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</si>
  <si>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</si>
  <si>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</si>
  <si>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</si>
  <si>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</si>
  <si>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</si>
  <si>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</si>
  <si>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</si>
  <si>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</si>
  <si>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</si>
  <si>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</si>
  <si>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</si>
  <si>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</si>
  <si>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</si>
  <si>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</si>
  <si>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</si>
  <si>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</si>
  <si>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</si>
  <si>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</si>
  <si>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</si>
  <si>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Sinop</t>
  </si>
  <si>
    <t>Campos de Julio</t>
  </si>
  <si>
    <t>Rondonopolis</t>
  </si>
  <si>
    <t>Vera</t>
  </si>
  <si>
    <t xml:space="preserve">                         AVISO DE VENDA DE MILHO EM GRÃOS Nº 004/08 - 10/01/2008</t>
  </si>
  <si>
    <t>Lucas do Rio Verde</t>
  </si>
  <si>
    <t>Claudia</t>
  </si>
  <si>
    <t>Diamantino</t>
  </si>
  <si>
    <t>Ipiranga do Norte</t>
  </si>
  <si>
    <t>Itanhaga</t>
  </si>
  <si>
    <t>Nova Mutum</t>
  </si>
  <si>
    <t>Pedra Preta</t>
  </si>
  <si>
    <t>Santa Rita do Trivelato</t>
  </si>
  <si>
    <t>Sapezal</t>
  </si>
  <si>
    <t>Tangara da Serra</t>
  </si>
  <si>
    <t>Tapura</t>
  </si>
  <si>
    <t>Tapurah</t>
  </si>
  <si>
    <t>União do Sul</t>
  </si>
  <si>
    <t>Varzea Grande</t>
  </si>
  <si>
    <t>BBSB</t>
  </si>
  <si>
    <t>BMCS</t>
  </si>
  <si>
    <t>BCMCR</t>
  </si>
  <si>
    <t>BCMR</t>
  </si>
  <si>
    <t>BCMMT</t>
  </si>
  <si>
    <t>RETIRADO</t>
  </si>
  <si>
    <t>BBM MG</t>
  </si>
  <si>
    <t>BBM SP</t>
  </si>
  <si>
    <t>BCMCO</t>
  </si>
  <si>
    <t>BCMM</t>
  </si>
  <si>
    <t>BBM UB</t>
  </si>
  <si>
    <t>BCSP</t>
  </si>
  <si>
    <t>BNM</t>
  </si>
  <si>
    <t>BHCP</t>
  </si>
  <si>
    <t>BBM MS</t>
  </si>
  <si>
    <t>CANCELADO</t>
  </si>
  <si>
    <t xml:space="preserve">BCMM </t>
  </si>
  <si>
    <t>BCMC0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</si>
</sst>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2"/>
  <sheetViews>
    <sheetView tabSelected="1" workbookViewId="0" topLeftCell="A181">
      <selection activeCell="C16" sqref="C16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12420</v>
      </c>
      <c r="D10" s="21">
        <f>SUM(D11:D11)</f>
        <v>12420</v>
      </c>
      <c r="E10" s="28">
        <f>(D10*100)/C10</f>
        <v>100</v>
      </c>
      <c r="F10" s="29">
        <v>0.288</v>
      </c>
      <c r="G10" s="30">
        <v>0.288</v>
      </c>
      <c r="H10" s="27">
        <f>((G10*100)/F10)-100</f>
        <v>0</v>
      </c>
      <c r="I10" s="7">
        <f>FLOOR(G10,0.00001)*D10</f>
        <v>3576.9600000000005</v>
      </c>
    </row>
    <row r="11" spans="1:9" ht="13.5">
      <c r="A11" s="5"/>
      <c r="B11" s="24"/>
      <c r="C11" s="6" t="s">
        <v>40</v>
      </c>
      <c r="D11" s="21">
        <v>12420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22</v>
      </c>
      <c r="C13" s="6">
        <v>33000</v>
      </c>
      <c r="D13" s="21">
        <f>SUM(D14:D14)</f>
        <v>33000</v>
      </c>
      <c r="E13" s="28">
        <f>(D13*100)/C13</f>
        <v>100</v>
      </c>
      <c r="F13" s="29">
        <v>0.288</v>
      </c>
      <c r="G13" s="30">
        <v>0.321</v>
      </c>
      <c r="H13" s="27">
        <f>((G13*100)/F13)-100</f>
        <v>11.458333333333343</v>
      </c>
      <c r="I13" s="7">
        <f>FLOOR(G13,0.00001)*D13</f>
        <v>10593</v>
      </c>
    </row>
    <row r="14" spans="1:9" ht="13.5">
      <c r="A14" s="5"/>
      <c r="B14" s="24"/>
      <c r="C14" s="6" t="s">
        <v>40</v>
      </c>
      <c r="D14" s="21">
        <v>33000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27</v>
      </c>
      <c r="C16" s="6">
        <v>3042360</v>
      </c>
      <c r="D16" s="21">
        <f>SUM(D17:D18)</f>
        <v>285000</v>
      </c>
      <c r="E16" s="28">
        <f>(D16*100)/C16</f>
        <v>9.367727685086578</v>
      </c>
      <c r="F16" s="29">
        <v>0.288</v>
      </c>
      <c r="G16" s="30">
        <v>0.288</v>
      </c>
      <c r="H16" s="27">
        <f>((G16*100)/F16)-100</f>
        <v>0</v>
      </c>
      <c r="I16" s="7">
        <f>FLOOR(G16,0.00001)*D16</f>
        <v>82080.00000000001</v>
      </c>
    </row>
    <row r="17" spans="1:9" ht="13.5">
      <c r="A17" s="5"/>
      <c r="B17" s="24"/>
      <c r="C17" s="6" t="s">
        <v>41</v>
      </c>
      <c r="D17" s="21">
        <v>150000</v>
      </c>
      <c r="E17" s="28"/>
      <c r="F17" s="29"/>
      <c r="G17" s="30"/>
      <c r="H17" s="27"/>
      <c r="I17" s="7"/>
    </row>
    <row r="18" spans="1:9" ht="13.5">
      <c r="A18" s="5"/>
      <c r="B18" s="24"/>
      <c r="C18" s="6" t="s">
        <v>44</v>
      </c>
      <c r="D18" s="21">
        <v>135000</v>
      </c>
      <c r="E18" s="28"/>
      <c r="F18" s="29"/>
      <c r="G18" s="30"/>
      <c r="H18" s="27"/>
      <c r="I18" s="7"/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5">
        <v>4</v>
      </c>
      <c r="B20" s="24" t="s">
        <v>28</v>
      </c>
      <c r="C20" s="6">
        <v>1422470</v>
      </c>
      <c r="D20" s="21">
        <f>SUM(D21:D21)</f>
        <v>75000</v>
      </c>
      <c r="E20" s="28">
        <f>(D20*100)/C20</f>
        <v>5.2725189283429525</v>
      </c>
      <c r="F20" s="29">
        <v>0.288</v>
      </c>
      <c r="G20" s="30">
        <v>0.35</v>
      </c>
      <c r="H20" s="27">
        <f>((G20*100)/F20)-100</f>
        <v>21.527777777777786</v>
      </c>
      <c r="I20" s="7">
        <f>FLOOR(G20,0.00001)*D20</f>
        <v>26250.000000000004</v>
      </c>
    </row>
    <row r="21" spans="1:9" ht="13.5">
      <c r="A21" s="5"/>
      <c r="B21" s="24"/>
      <c r="C21" s="6" t="s">
        <v>44</v>
      </c>
      <c r="D21" s="21">
        <v>75000</v>
      </c>
      <c r="E21" s="28"/>
      <c r="F21" s="29"/>
      <c r="G21" s="30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5">
        <v>5</v>
      </c>
      <c r="B23" s="24" t="s">
        <v>29</v>
      </c>
      <c r="C23" s="6">
        <v>330000</v>
      </c>
      <c r="D23" s="21">
        <f>SUM(D24:D24)</f>
        <v>30000</v>
      </c>
      <c r="E23" s="28">
        <f>(D23*100)/C23</f>
        <v>9.090909090909092</v>
      </c>
      <c r="F23" s="29">
        <v>0.288</v>
      </c>
      <c r="G23" s="30">
        <v>0.288</v>
      </c>
      <c r="H23" s="27">
        <f>((G23*100)/F23)-100</f>
        <v>0</v>
      </c>
      <c r="I23" s="7">
        <f>FLOOR(G23,0.00001)*D23</f>
        <v>8640.000000000002</v>
      </c>
    </row>
    <row r="24" spans="1:9" ht="13.5">
      <c r="A24" s="5"/>
      <c r="B24" s="24"/>
      <c r="C24" s="6" t="s">
        <v>44</v>
      </c>
      <c r="D24" s="21">
        <v>30000</v>
      </c>
      <c r="E24" s="28"/>
      <c r="F24" s="29"/>
      <c r="G24" s="30"/>
      <c r="H24" s="27"/>
      <c r="I24" s="7"/>
    </row>
    <row r="25" spans="1:9" ht="13.5">
      <c r="A25" s="5"/>
      <c r="B25" s="24"/>
      <c r="C25" s="6"/>
      <c r="D25" s="6"/>
      <c r="E25" s="14"/>
      <c r="F25" s="29"/>
      <c r="G25" s="29"/>
      <c r="H25" s="7"/>
      <c r="I25" s="7"/>
    </row>
    <row r="26" spans="1:9" ht="13.5">
      <c r="A26" s="5">
        <v>6</v>
      </c>
      <c r="B26" s="24" t="s">
        <v>29</v>
      </c>
      <c r="C26" s="6">
        <v>117500</v>
      </c>
      <c r="D26" s="21">
        <f>SUM(D27:D27)</f>
        <v>0</v>
      </c>
      <c r="E26" s="28">
        <f>(D26*100)/C26</f>
        <v>0</v>
      </c>
      <c r="F26" s="29">
        <v>0.288</v>
      </c>
      <c r="G26" s="30"/>
      <c r="H26" s="27">
        <v>0</v>
      </c>
      <c r="I26" s="7">
        <f>FLOOR(G26,0.00001)*D26</f>
        <v>0</v>
      </c>
    </row>
    <row r="27" spans="1:9" ht="13.5">
      <c r="A27" s="5"/>
      <c r="B27" s="24"/>
      <c r="C27" s="6" t="s">
        <v>45</v>
      </c>
      <c r="D27" s="21"/>
      <c r="E27" s="28"/>
      <c r="F27" s="29"/>
      <c r="G27" s="30"/>
      <c r="H27" s="27"/>
      <c r="I27" s="7"/>
    </row>
    <row r="28" spans="1:9" ht="13.5">
      <c r="A28" s="5"/>
      <c r="B28" s="24"/>
      <c r="C28" s="6"/>
      <c r="D28" s="6"/>
      <c r="E28" s="14"/>
      <c r="F28" s="29"/>
      <c r="G28" s="29"/>
      <c r="H28" s="7"/>
      <c r="I28" s="7"/>
    </row>
    <row r="29" spans="1:9" ht="13.5">
      <c r="A29" s="5">
        <v>7</v>
      </c>
      <c r="B29" s="24" t="s">
        <v>30</v>
      </c>
      <c r="C29" s="6">
        <v>8306000</v>
      </c>
      <c r="D29" s="21">
        <f>SUM(D30:D31)</f>
        <v>815000</v>
      </c>
      <c r="E29" s="28">
        <f>(D29*100)/C29</f>
        <v>9.812183963399951</v>
      </c>
      <c r="F29" s="29">
        <v>0.288</v>
      </c>
      <c r="G29" s="30">
        <v>0.288</v>
      </c>
      <c r="H29" s="27">
        <f>((G29*100)/F29)-100</f>
        <v>0</v>
      </c>
      <c r="I29" s="7">
        <f>FLOOR(G29,0.00001)*D29</f>
        <v>234720.00000000003</v>
      </c>
    </row>
    <row r="30" spans="1:9" ht="13.5">
      <c r="A30" s="5"/>
      <c r="B30" s="24"/>
      <c r="C30" s="6" t="s">
        <v>46</v>
      </c>
      <c r="D30" s="21">
        <v>125000</v>
      </c>
      <c r="E30" s="28"/>
      <c r="F30" s="29"/>
      <c r="G30" s="30"/>
      <c r="H30" s="27"/>
      <c r="I30" s="7"/>
    </row>
    <row r="31" spans="1:9" ht="13.5">
      <c r="A31" s="5"/>
      <c r="B31" s="24"/>
      <c r="C31" s="6" t="s">
        <v>47</v>
      </c>
      <c r="D31" s="21">
        <v>690000</v>
      </c>
      <c r="E31" s="28"/>
      <c r="F31" s="29"/>
      <c r="G31" s="30"/>
      <c r="H31" s="27"/>
      <c r="I31" s="7"/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5">
        <v>8</v>
      </c>
      <c r="B33" s="24" t="s">
        <v>26</v>
      </c>
      <c r="C33" s="6">
        <v>1566000</v>
      </c>
      <c r="D33" s="21">
        <f>SUM(D34:D36)</f>
        <v>1566000</v>
      </c>
      <c r="E33" s="28">
        <f>(D33*100)/C33</f>
        <v>100</v>
      </c>
      <c r="F33" s="29">
        <v>0.288</v>
      </c>
      <c r="G33" s="29">
        <v>0.315</v>
      </c>
      <c r="H33" s="27">
        <f>((G33*100)/F33)-100</f>
        <v>9.375000000000014</v>
      </c>
      <c r="I33" s="7">
        <f>FLOOR(G33,0.00001)*D33</f>
        <v>493290</v>
      </c>
    </row>
    <row r="34" spans="1:9" ht="13.5">
      <c r="A34" s="5"/>
      <c r="B34" s="24"/>
      <c r="C34" s="6" t="s">
        <v>48</v>
      </c>
      <c r="D34" s="21">
        <v>40000</v>
      </c>
      <c r="E34" s="28"/>
      <c r="F34" s="29"/>
      <c r="G34" s="29"/>
      <c r="H34" s="27"/>
      <c r="I34" s="7"/>
    </row>
    <row r="35" spans="1:9" ht="13.5">
      <c r="A35" s="5"/>
      <c r="B35" s="24"/>
      <c r="C35" s="6" t="s">
        <v>49</v>
      </c>
      <c r="D35" s="21">
        <v>746000</v>
      </c>
      <c r="E35" s="28"/>
      <c r="F35" s="29"/>
      <c r="G35" s="29"/>
      <c r="H35" s="27"/>
      <c r="I35" s="7"/>
    </row>
    <row r="36" spans="1:9" ht="13.5">
      <c r="A36" s="5"/>
      <c r="B36" s="24"/>
      <c r="C36" s="6" t="s">
        <v>50</v>
      </c>
      <c r="D36" s="21">
        <v>780000</v>
      </c>
      <c r="E36" s="28"/>
      <c r="F36" s="29"/>
      <c r="G36" s="29"/>
      <c r="H36" s="27"/>
      <c r="I36" s="7"/>
    </row>
    <row r="37" spans="1:9" ht="13.5">
      <c r="A37" s="5"/>
      <c r="B37" s="24"/>
      <c r="C37" s="6"/>
      <c r="D37" s="6"/>
      <c r="E37" s="14"/>
      <c r="F37" s="29"/>
      <c r="G37" s="29"/>
      <c r="H37" s="7"/>
      <c r="I37" s="7"/>
    </row>
    <row r="38" spans="1:9" ht="13.5">
      <c r="A38" s="5">
        <v>9</v>
      </c>
      <c r="B38" s="24" t="s">
        <v>26</v>
      </c>
      <c r="C38" s="6">
        <v>4406800</v>
      </c>
      <c r="D38" s="21">
        <f>SUM(D39:D44)</f>
        <v>4406800</v>
      </c>
      <c r="E38" s="28">
        <f>(D38*100)/C38</f>
        <v>100</v>
      </c>
      <c r="F38" s="29">
        <v>0.288</v>
      </c>
      <c r="G38" s="29">
        <v>0.32</v>
      </c>
      <c r="H38" s="27">
        <f>((G38*100)/F38)-100</f>
        <v>11.111111111111114</v>
      </c>
      <c r="I38" s="7">
        <f>FLOOR(G38,0.00001)*D38</f>
        <v>1410176</v>
      </c>
    </row>
    <row r="39" spans="1:9" ht="13.5">
      <c r="A39" s="5"/>
      <c r="B39" s="24"/>
      <c r="C39" s="6" t="s">
        <v>51</v>
      </c>
      <c r="D39" s="21">
        <v>120000</v>
      </c>
      <c r="E39" s="28"/>
      <c r="F39" s="29"/>
      <c r="G39" s="29"/>
      <c r="H39" s="27"/>
      <c r="I39" s="7"/>
    </row>
    <row r="40" spans="1:9" ht="13.5">
      <c r="A40" s="5"/>
      <c r="B40" s="24"/>
      <c r="C40" s="6" t="s">
        <v>41</v>
      </c>
      <c r="D40" s="21">
        <v>300000</v>
      </c>
      <c r="E40" s="28"/>
      <c r="F40" s="29"/>
      <c r="G40" s="29"/>
      <c r="H40" s="27"/>
      <c r="I40" s="7"/>
    </row>
    <row r="41" spans="1:9" ht="13.5">
      <c r="A41" s="5"/>
      <c r="B41" s="24"/>
      <c r="C41" s="6" t="s">
        <v>52</v>
      </c>
      <c r="D41" s="21">
        <v>500000</v>
      </c>
      <c r="E41" s="28"/>
      <c r="F41" s="29"/>
      <c r="G41" s="29"/>
      <c r="H41" s="27"/>
      <c r="I41" s="7"/>
    </row>
    <row r="42" spans="1:9" ht="13.5">
      <c r="A42" s="5"/>
      <c r="B42" s="24"/>
      <c r="C42" s="6" t="s">
        <v>48</v>
      </c>
      <c r="D42" s="21">
        <v>69500</v>
      </c>
      <c r="E42" s="28"/>
      <c r="F42" s="29"/>
      <c r="G42" s="29"/>
      <c r="H42" s="27"/>
      <c r="I42" s="7"/>
    </row>
    <row r="43" spans="1:9" ht="13.5">
      <c r="A43" s="5"/>
      <c r="B43" s="24"/>
      <c r="C43" s="6" t="s">
        <v>49</v>
      </c>
      <c r="D43" s="21">
        <v>3017300</v>
      </c>
      <c r="E43" s="28"/>
      <c r="F43" s="29"/>
      <c r="G43" s="29"/>
      <c r="H43" s="27"/>
      <c r="I43" s="7"/>
    </row>
    <row r="44" spans="1:9" ht="13.5">
      <c r="A44" s="5"/>
      <c r="B44" s="24"/>
      <c r="C44" s="6" t="s">
        <v>50</v>
      </c>
      <c r="D44" s="21">
        <v>400000</v>
      </c>
      <c r="E44" s="28"/>
      <c r="F44" s="29"/>
      <c r="G44" s="29"/>
      <c r="H44" s="27"/>
      <c r="I44" s="7"/>
    </row>
    <row r="45" spans="1:9" ht="13.5">
      <c r="A45" s="5"/>
      <c r="B45" s="24"/>
      <c r="C45" s="6"/>
      <c r="D45" s="6"/>
      <c r="E45" s="14"/>
      <c r="F45" s="29"/>
      <c r="G45" s="29"/>
      <c r="H45" s="7"/>
      <c r="I45" s="7"/>
    </row>
    <row r="46" spans="1:9" ht="13.5">
      <c r="A46" s="5">
        <v>10</v>
      </c>
      <c r="B46" s="24" t="s">
        <v>26</v>
      </c>
      <c r="C46" s="6">
        <v>2700000</v>
      </c>
      <c r="D46" s="21">
        <f>SUM(D47:D52)</f>
        <v>2700000</v>
      </c>
      <c r="E46" s="28">
        <f>(D46*100)/C46</f>
        <v>100</v>
      </c>
      <c r="F46" s="29">
        <v>0.288</v>
      </c>
      <c r="G46" s="30">
        <v>0.3</v>
      </c>
      <c r="H46" s="27">
        <f>((G46*100)/F46)-100</f>
        <v>4.166666666666671</v>
      </c>
      <c r="I46" s="7">
        <f>FLOOR(G46,0.00001)*D46</f>
        <v>810000.0000000001</v>
      </c>
    </row>
    <row r="47" spans="1:9" ht="13.5">
      <c r="A47" s="5"/>
      <c r="B47" s="24"/>
      <c r="C47" s="6" t="s">
        <v>43</v>
      </c>
      <c r="D47" s="21">
        <v>160000</v>
      </c>
      <c r="E47" s="28"/>
      <c r="F47" s="29"/>
      <c r="G47" s="30"/>
      <c r="H47" s="27"/>
      <c r="I47" s="7"/>
    </row>
    <row r="48" spans="1:9" ht="13.5">
      <c r="A48" s="5"/>
      <c r="B48" s="24"/>
      <c r="C48" s="6" t="s">
        <v>44</v>
      </c>
      <c r="D48" s="21">
        <v>60000</v>
      </c>
      <c r="E48" s="28"/>
      <c r="F48" s="29"/>
      <c r="G48" s="30"/>
      <c r="H48" s="27"/>
      <c r="I48" s="7"/>
    </row>
    <row r="49" spans="1:9" ht="13.5">
      <c r="A49" s="5"/>
      <c r="B49" s="24"/>
      <c r="C49" s="6" t="s">
        <v>52</v>
      </c>
      <c r="D49" s="21">
        <v>606500</v>
      </c>
      <c r="E49" s="28"/>
      <c r="F49" s="29"/>
      <c r="G49" s="30"/>
      <c r="H49" s="27"/>
      <c r="I49" s="7"/>
    </row>
    <row r="50" spans="1:9" ht="13.5">
      <c r="A50" s="5"/>
      <c r="B50" s="24"/>
      <c r="C50" s="6" t="s">
        <v>40</v>
      </c>
      <c r="D50" s="21">
        <v>673500</v>
      </c>
      <c r="E50" s="28"/>
      <c r="F50" s="29"/>
      <c r="G50" s="30"/>
      <c r="H50" s="27"/>
      <c r="I50" s="7"/>
    </row>
    <row r="51" spans="1:9" ht="13.5">
      <c r="A51" s="5"/>
      <c r="B51" s="24"/>
      <c r="C51" s="6" t="s">
        <v>53</v>
      </c>
      <c r="D51" s="21">
        <v>600000</v>
      </c>
      <c r="E51" s="28"/>
      <c r="F51" s="29"/>
      <c r="G51" s="30"/>
      <c r="H51" s="27"/>
      <c r="I51" s="7"/>
    </row>
    <row r="52" spans="1:9" ht="13.5">
      <c r="A52" s="5"/>
      <c r="B52" s="24"/>
      <c r="C52" s="6" t="s">
        <v>50</v>
      </c>
      <c r="D52" s="21">
        <v>600000</v>
      </c>
      <c r="E52" s="28"/>
      <c r="F52" s="29"/>
      <c r="G52" s="30"/>
      <c r="H52" s="27"/>
      <c r="I52" s="7"/>
    </row>
    <row r="53" spans="1:9" ht="13.5">
      <c r="A53" s="5"/>
      <c r="B53" s="24"/>
      <c r="C53" s="6"/>
      <c r="D53" s="6"/>
      <c r="E53" s="14"/>
      <c r="F53" s="29"/>
      <c r="G53" s="29"/>
      <c r="H53" s="7"/>
      <c r="I53" s="7"/>
    </row>
    <row r="54" spans="1:9" ht="13.5">
      <c r="A54" s="5">
        <v>11</v>
      </c>
      <c r="B54" s="24" t="s">
        <v>31</v>
      </c>
      <c r="C54" s="6">
        <v>4700</v>
      </c>
      <c r="D54" s="21">
        <f>SUM(D55:D55)</f>
        <v>0</v>
      </c>
      <c r="E54" s="28">
        <f>(D54*100)/C54</f>
        <v>0</v>
      </c>
      <c r="F54" s="29">
        <v>0.288</v>
      </c>
      <c r="G54" s="30"/>
      <c r="H54" s="27">
        <v>0</v>
      </c>
      <c r="I54" s="7">
        <f>FLOOR(G54,0.00001)*D54</f>
        <v>0</v>
      </c>
    </row>
    <row r="55" spans="1:9" ht="13.5">
      <c r="A55" s="5"/>
      <c r="B55" s="24"/>
      <c r="C55" s="6" t="s">
        <v>45</v>
      </c>
      <c r="D55" s="21"/>
      <c r="E55" s="28"/>
      <c r="F55" s="29"/>
      <c r="G55" s="30"/>
      <c r="H55" s="27"/>
      <c r="I55" s="7"/>
    </row>
    <row r="56" spans="1:9" ht="13.5">
      <c r="A56" s="5"/>
      <c r="B56" s="24"/>
      <c r="C56" s="6"/>
      <c r="D56" s="6"/>
      <c r="E56" s="14"/>
      <c r="F56" s="29"/>
      <c r="G56" s="29"/>
      <c r="H56" s="7"/>
      <c r="I56" s="7"/>
    </row>
    <row r="57" spans="1:9" ht="13.5">
      <c r="A57" s="5">
        <v>12</v>
      </c>
      <c r="B57" s="24" t="s">
        <v>31</v>
      </c>
      <c r="C57" s="6">
        <v>5987</v>
      </c>
      <c r="D57" s="21">
        <f>SUM(D58:D58)</f>
        <v>0</v>
      </c>
      <c r="E57" s="28">
        <f>(D57*100)/C57</f>
        <v>0</v>
      </c>
      <c r="F57" s="29">
        <v>0.288</v>
      </c>
      <c r="G57" s="30"/>
      <c r="H57" s="27">
        <v>0</v>
      </c>
      <c r="I57" s="7">
        <f>FLOOR(G57,0.00001)*D57</f>
        <v>0</v>
      </c>
    </row>
    <row r="58" spans="1:9" ht="13.5">
      <c r="A58" s="5"/>
      <c r="B58" s="24"/>
      <c r="C58" s="6" t="s">
        <v>45</v>
      </c>
      <c r="D58" s="21"/>
      <c r="E58" s="28"/>
      <c r="F58" s="29"/>
      <c r="G58" s="30"/>
      <c r="H58" s="27"/>
      <c r="I58" s="7"/>
    </row>
    <row r="59" spans="1:9" ht="13.5">
      <c r="A59" s="5"/>
      <c r="B59" s="24"/>
      <c r="C59" s="6"/>
      <c r="D59" s="6"/>
      <c r="E59" s="14"/>
      <c r="F59" s="29"/>
      <c r="G59" s="29"/>
      <c r="H59" s="7"/>
      <c r="I59" s="7"/>
    </row>
    <row r="60" spans="1:9" ht="13.5">
      <c r="A60" s="5">
        <v>13</v>
      </c>
      <c r="B60" s="24" t="s">
        <v>31</v>
      </c>
      <c r="C60" s="6">
        <v>1563120</v>
      </c>
      <c r="D60" s="21">
        <f>SUM(D61:D61)</f>
        <v>1100000</v>
      </c>
      <c r="E60" s="28">
        <f>(D60*100)/C60</f>
        <v>70.37207636010031</v>
      </c>
      <c r="F60" s="29">
        <v>0.288</v>
      </c>
      <c r="G60" s="29">
        <v>0.335</v>
      </c>
      <c r="H60" s="27">
        <f>((G60*100)/F60)-100</f>
        <v>16.319444444444457</v>
      </c>
      <c r="I60" s="7">
        <f>FLOOR(G60,0.00001)*D60</f>
        <v>368500</v>
      </c>
    </row>
    <row r="61" spans="1:9" ht="13.5">
      <c r="A61" s="5"/>
      <c r="B61" s="24"/>
      <c r="C61" s="6" t="s">
        <v>50</v>
      </c>
      <c r="D61" s="21">
        <v>1100000</v>
      </c>
      <c r="E61" s="28"/>
      <c r="F61" s="29"/>
      <c r="G61" s="29"/>
      <c r="H61" s="27"/>
      <c r="I61" s="7"/>
    </row>
    <row r="62" spans="1:9" ht="13.5">
      <c r="A62" s="5"/>
      <c r="B62" s="24"/>
      <c r="C62" s="6"/>
      <c r="D62" s="6"/>
      <c r="E62" s="14"/>
      <c r="F62" s="29"/>
      <c r="G62" s="29"/>
      <c r="H62" s="7"/>
      <c r="I62" s="7"/>
    </row>
    <row r="63" spans="1:9" ht="13.5">
      <c r="A63" s="5">
        <v>14</v>
      </c>
      <c r="B63" s="24" t="s">
        <v>31</v>
      </c>
      <c r="C63" s="6">
        <v>7500</v>
      </c>
      <c r="D63" s="21">
        <f>SUM(D64:D64)</f>
        <v>0</v>
      </c>
      <c r="E63" s="28">
        <f>(D63*100)/C63</f>
        <v>0</v>
      </c>
      <c r="F63" s="29">
        <v>0.288</v>
      </c>
      <c r="G63" s="29"/>
      <c r="H63" s="27">
        <v>0</v>
      </c>
      <c r="I63" s="7">
        <f>FLOOR(G63,0.00001)*D63</f>
        <v>0</v>
      </c>
    </row>
    <row r="64" spans="1:9" ht="13.5">
      <c r="A64" s="5"/>
      <c r="B64" s="24"/>
      <c r="C64" s="6" t="s">
        <v>45</v>
      </c>
      <c r="D64" s="21"/>
      <c r="E64" s="28"/>
      <c r="F64" s="29"/>
      <c r="G64" s="29"/>
      <c r="H64" s="27"/>
      <c r="I64" s="7"/>
    </row>
    <row r="65" spans="1:9" ht="13.5">
      <c r="A65" s="5"/>
      <c r="B65" s="24"/>
      <c r="C65" s="6"/>
      <c r="D65" s="6"/>
      <c r="E65" s="14"/>
      <c r="F65" s="29"/>
      <c r="G65" s="29"/>
      <c r="H65" s="7"/>
      <c r="I65" s="7"/>
    </row>
    <row r="66" spans="1:9" ht="13.5">
      <c r="A66" s="5">
        <v>15</v>
      </c>
      <c r="B66" s="24" t="s">
        <v>32</v>
      </c>
      <c r="C66" s="6">
        <v>17220</v>
      </c>
      <c r="D66" s="21">
        <f>SUM(D67:D67)</f>
        <v>17220</v>
      </c>
      <c r="E66" s="28">
        <f>(D66*100)/C66</f>
        <v>100</v>
      </c>
      <c r="F66" s="29">
        <v>0.3235</v>
      </c>
      <c r="G66" s="29">
        <v>0.3235</v>
      </c>
      <c r="H66" s="27">
        <f>((G66*100)/F66)-100</f>
        <v>0</v>
      </c>
      <c r="I66" s="7">
        <f>FLOOR(G66,0.00001)*D66</f>
        <v>5570.67</v>
      </c>
    </row>
    <row r="67" spans="1:9" ht="13.5">
      <c r="A67" s="5"/>
      <c r="B67" s="24"/>
      <c r="C67" s="6" t="s">
        <v>54</v>
      </c>
      <c r="D67" s="21">
        <v>17220</v>
      </c>
      <c r="E67" s="28"/>
      <c r="F67" s="29"/>
      <c r="G67" s="29"/>
      <c r="H67" s="27"/>
      <c r="I67" s="7"/>
    </row>
    <row r="68" spans="1:9" ht="13.5">
      <c r="A68" s="5"/>
      <c r="B68" s="24"/>
      <c r="C68" s="6"/>
      <c r="D68" s="6"/>
      <c r="E68" s="14"/>
      <c r="F68" s="29"/>
      <c r="G68" s="29"/>
      <c r="H68" s="7"/>
      <c r="I68" s="7"/>
    </row>
    <row r="69" spans="1:9" ht="13.5">
      <c r="A69" s="5">
        <v>16</v>
      </c>
      <c r="B69" s="24" t="s">
        <v>23</v>
      </c>
      <c r="C69" s="6">
        <v>5000000</v>
      </c>
      <c r="D69" s="21">
        <f>SUM(D70:D73)</f>
        <v>4900000</v>
      </c>
      <c r="E69" s="28">
        <f>(D69*100)/C69</f>
        <v>98</v>
      </c>
      <c r="F69" s="29">
        <v>0.3235</v>
      </c>
      <c r="G69" s="30">
        <v>0.36</v>
      </c>
      <c r="H69" s="27">
        <f>((G69*100)/F69)-100</f>
        <v>11.282843894899528</v>
      </c>
      <c r="I69" s="7">
        <f>FLOOR(G69,0.00001)*D69</f>
        <v>1764000.0000000002</v>
      </c>
    </row>
    <row r="70" spans="1:9" ht="13.5">
      <c r="A70" s="5"/>
      <c r="B70" s="24"/>
      <c r="C70" s="6" t="s">
        <v>44</v>
      </c>
      <c r="D70" s="21">
        <v>3440000</v>
      </c>
      <c r="E70" s="28"/>
      <c r="F70" s="29"/>
      <c r="G70" s="30"/>
      <c r="H70" s="27"/>
      <c r="I70" s="7"/>
    </row>
    <row r="71" spans="1:9" ht="13.5">
      <c r="A71" s="5"/>
      <c r="B71" s="24"/>
      <c r="C71" s="6" t="s">
        <v>40</v>
      </c>
      <c r="D71" s="21">
        <v>60000</v>
      </c>
      <c r="E71" s="28"/>
      <c r="F71" s="29"/>
      <c r="G71" s="30"/>
      <c r="H71" s="27"/>
      <c r="I71" s="7"/>
    </row>
    <row r="72" spans="1:9" ht="13.5">
      <c r="A72" s="5"/>
      <c r="B72" s="24"/>
      <c r="C72" s="6" t="s">
        <v>50</v>
      </c>
      <c r="D72" s="21">
        <v>800000</v>
      </c>
      <c r="E72" s="28"/>
      <c r="F72" s="29"/>
      <c r="G72" s="30"/>
      <c r="H72" s="27"/>
      <c r="I72" s="7"/>
    </row>
    <row r="73" spans="1:9" ht="13.5">
      <c r="A73" s="5"/>
      <c r="B73" s="24"/>
      <c r="C73" s="6" t="s">
        <v>47</v>
      </c>
      <c r="D73" s="21">
        <v>600000</v>
      </c>
      <c r="E73" s="28"/>
      <c r="F73" s="29"/>
      <c r="G73" s="30"/>
      <c r="H73" s="27"/>
      <c r="I73" s="7"/>
    </row>
    <row r="74" spans="1:9" ht="13.5">
      <c r="A74" s="5"/>
      <c r="B74" s="24"/>
      <c r="C74" s="6"/>
      <c r="D74" s="6"/>
      <c r="E74" s="14"/>
      <c r="F74" s="29"/>
      <c r="G74" s="29"/>
      <c r="H74" s="7"/>
      <c r="I74" s="7"/>
    </row>
    <row r="75" spans="1:9" ht="13.5">
      <c r="A75" s="5">
        <v>17</v>
      </c>
      <c r="B75" s="24" t="s">
        <v>23</v>
      </c>
      <c r="C75" s="6">
        <v>1258200</v>
      </c>
      <c r="D75" s="21">
        <f>SUM(D76:D79)</f>
        <v>1236000</v>
      </c>
      <c r="E75" s="28">
        <f>(D75*100)/C75</f>
        <v>98.23557463042441</v>
      </c>
      <c r="F75" s="29">
        <v>0.3235</v>
      </c>
      <c r="G75" s="30">
        <v>0.335</v>
      </c>
      <c r="H75" s="27">
        <f>((G75*100)/F75)-100</f>
        <v>3.5548686244203935</v>
      </c>
      <c r="I75" s="7">
        <f>FLOOR(G75,0.00001)*D75</f>
        <v>414060</v>
      </c>
    </row>
    <row r="76" spans="1:9" ht="13.5">
      <c r="A76" s="5"/>
      <c r="B76" s="24"/>
      <c r="C76" s="6" t="s">
        <v>43</v>
      </c>
      <c r="D76" s="21">
        <v>120000</v>
      </c>
      <c r="E76" s="28"/>
      <c r="F76" s="29"/>
      <c r="G76" s="30"/>
      <c r="H76" s="27"/>
      <c r="I76" s="7"/>
    </row>
    <row r="77" spans="1:9" ht="13.5">
      <c r="A77" s="5"/>
      <c r="B77" s="24"/>
      <c r="C77" s="6" t="s">
        <v>49</v>
      </c>
      <c r="D77" s="21">
        <v>236000</v>
      </c>
      <c r="E77" s="28"/>
      <c r="F77" s="29"/>
      <c r="G77" s="30"/>
      <c r="H77" s="27"/>
      <c r="I77" s="7"/>
    </row>
    <row r="78" spans="1:9" ht="13.5">
      <c r="A78" s="5"/>
      <c r="B78" s="24"/>
      <c r="C78" s="6" t="s">
        <v>54</v>
      </c>
      <c r="D78" s="21">
        <v>480000</v>
      </c>
      <c r="E78" s="28"/>
      <c r="F78" s="29"/>
      <c r="G78" s="30"/>
      <c r="H78" s="27"/>
      <c r="I78" s="7"/>
    </row>
    <row r="79" spans="1:9" ht="13.5">
      <c r="A79" s="5"/>
      <c r="B79" s="24"/>
      <c r="C79" s="6" t="s">
        <v>47</v>
      </c>
      <c r="D79" s="21">
        <v>400000</v>
      </c>
      <c r="E79" s="28"/>
      <c r="F79" s="29"/>
      <c r="G79" s="30"/>
      <c r="H79" s="27"/>
      <c r="I79" s="7"/>
    </row>
    <row r="80" spans="1:9" ht="13.5">
      <c r="A80" s="5"/>
      <c r="B80" s="24"/>
      <c r="C80" s="6"/>
      <c r="D80" s="6"/>
      <c r="E80" s="14"/>
      <c r="F80" s="29"/>
      <c r="G80" s="29"/>
      <c r="H80" s="7"/>
      <c r="I80" s="7"/>
    </row>
    <row r="81" spans="1:9" ht="13.5">
      <c r="A81" s="5">
        <v>18</v>
      </c>
      <c r="B81" s="24" t="s">
        <v>23</v>
      </c>
      <c r="C81" s="6">
        <v>25540</v>
      </c>
      <c r="D81" s="21">
        <f>SUM(D82:D82)</f>
        <v>25540</v>
      </c>
      <c r="E81" s="28">
        <f>(D81*100)/C81</f>
        <v>100</v>
      </c>
      <c r="F81" s="29">
        <v>0.3235</v>
      </c>
      <c r="G81" s="30">
        <v>0.3235</v>
      </c>
      <c r="H81" s="27">
        <f>((G81*100)/F81)-100</f>
        <v>0</v>
      </c>
      <c r="I81" s="7">
        <f>FLOOR(G81,0.00001)*D81</f>
        <v>8262.19</v>
      </c>
    </row>
    <row r="82" spans="1:9" ht="13.5">
      <c r="A82" s="5"/>
      <c r="B82" s="24"/>
      <c r="C82" s="6" t="s">
        <v>44</v>
      </c>
      <c r="D82" s="21">
        <v>25540</v>
      </c>
      <c r="E82" s="28"/>
      <c r="F82" s="29"/>
      <c r="G82" s="30"/>
      <c r="H82" s="27"/>
      <c r="I82" s="7"/>
    </row>
    <row r="83" spans="1:9" ht="13.5">
      <c r="A83" s="5"/>
      <c r="B83" s="24"/>
      <c r="C83" s="6"/>
      <c r="D83" s="6"/>
      <c r="E83" s="14"/>
      <c r="F83" s="29"/>
      <c r="G83" s="29"/>
      <c r="H83" s="7"/>
      <c r="I83" s="7"/>
    </row>
    <row r="84" spans="1:9" ht="13.5">
      <c r="A84" s="5">
        <v>19</v>
      </c>
      <c r="B84" s="24" t="s">
        <v>23</v>
      </c>
      <c r="C84" s="6">
        <v>663480</v>
      </c>
      <c r="D84" s="21">
        <f>SUM(D85:D86)</f>
        <v>645000</v>
      </c>
      <c r="E84" s="28">
        <f>(D84*100)/C84</f>
        <v>97.21468620003617</v>
      </c>
      <c r="F84" s="29">
        <v>0.3235</v>
      </c>
      <c r="G84" s="29">
        <v>0.335</v>
      </c>
      <c r="H84" s="27">
        <f>((G84*100)/F84)-100</f>
        <v>3.5548686244203935</v>
      </c>
      <c r="I84" s="7">
        <f>FLOOR(G84,0.00001)*D84</f>
        <v>216075</v>
      </c>
    </row>
    <row r="85" spans="1:9" ht="13.5">
      <c r="A85" s="5"/>
      <c r="B85" s="24"/>
      <c r="C85" s="6" t="s">
        <v>46</v>
      </c>
      <c r="D85" s="21">
        <v>125000</v>
      </c>
      <c r="E85" s="28"/>
      <c r="F85" s="29"/>
      <c r="G85" s="29"/>
      <c r="H85" s="27"/>
      <c r="I85" s="7"/>
    </row>
    <row r="86" spans="1:9" ht="13.5">
      <c r="A86" s="5"/>
      <c r="B86" s="24"/>
      <c r="C86" s="6" t="s">
        <v>47</v>
      </c>
      <c r="D86" s="21">
        <v>520000</v>
      </c>
      <c r="E86" s="28"/>
      <c r="F86" s="29"/>
      <c r="G86" s="29"/>
      <c r="H86" s="27"/>
      <c r="I86" s="7"/>
    </row>
    <row r="87" spans="1:9" ht="13.5">
      <c r="A87" s="5"/>
      <c r="B87" s="24"/>
      <c r="C87" s="6"/>
      <c r="D87" s="6"/>
      <c r="E87" s="14"/>
      <c r="F87" s="29"/>
      <c r="G87" s="29"/>
      <c r="H87" s="7"/>
      <c r="I87" s="7"/>
    </row>
    <row r="88" spans="1:9" ht="13.5">
      <c r="A88" s="5">
        <v>20</v>
      </c>
      <c r="B88" s="24" t="s">
        <v>23</v>
      </c>
      <c r="C88" s="6">
        <v>1274820</v>
      </c>
      <c r="D88" s="21">
        <f>SUM(D89:D92)</f>
        <v>1274820</v>
      </c>
      <c r="E88" s="28">
        <f>(D88*100)/C88</f>
        <v>100</v>
      </c>
      <c r="F88" s="29">
        <v>0.3235</v>
      </c>
      <c r="G88" s="29">
        <v>0.326</v>
      </c>
      <c r="H88" s="27">
        <f>((G88*100)/F88)-100</f>
        <v>0.7727975270479135</v>
      </c>
      <c r="I88" s="7">
        <f>FLOOR(G88,0.00001)*D88</f>
        <v>415591.32</v>
      </c>
    </row>
    <row r="89" spans="1:9" ht="13.5">
      <c r="A89" s="5"/>
      <c r="B89" s="24"/>
      <c r="C89" s="6" t="s">
        <v>43</v>
      </c>
      <c r="D89" s="21">
        <v>60000</v>
      </c>
      <c r="E89" s="28"/>
      <c r="F89" s="29"/>
      <c r="G89" s="29"/>
      <c r="H89" s="27"/>
      <c r="I89" s="7"/>
    </row>
    <row r="90" spans="1:9" ht="13.5">
      <c r="A90" s="5"/>
      <c r="B90" s="24"/>
      <c r="C90" s="6" t="s">
        <v>54</v>
      </c>
      <c r="D90" s="21">
        <v>400000</v>
      </c>
      <c r="E90" s="28"/>
      <c r="F90" s="29"/>
      <c r="G90" s="29"/>
      <c r="H90" s="27"/>
      <c r="I90" s="7"/>
    </row>
    <row r="91" spans="1:9" ht="13.5">
      <c r="A91" s="5"/>
      <c r="B91" s="24"/>
      <c r="C91" s="6" t="s">
        <v>50</v>
      </c>
      <c r="D91" s="21">
        <v>72000</v>
      </c>
      <c r="E91" s="28"/>
      <c r="F91" s="29"/>
      <c r="G91" s="29"/>
      <c r="H91" s="27"/>
      <c r="I91" s="7"/>
    </row>
    <row r="92" spans="1:9" ht="13.5">
      <c r="A92" s="5"/>
      <c r="B92" s="24"/>
      <c r="C92" s="6" t="s">
        <v>47</v>
      </c>
      <c r="D92" s="21">
        <v>742820</v>
      </c>
      <c r="E92" s="28"/>
      <c r="F92" s="29"/>
      <c r="G92" s="29"/>
      <c r="H92" s="27"/>
      <c r="I92" s="7"/>
    </row>
    <row r="93" spans="1:9" ht="13.5">
      <c r="A93" s="5"/>
      <c r="B93" s="24"/>
      <c r="C93" s="6"/>
      <c r="D93" s="6"/>
      <c r="E93" s="14"/>
      <c r="F93" s="29"/>
      <c r="G93" s="29"/>
      <c r="H93" s="7"/>
      <c r="I93" s="7"/>
    </row>
    <row r="94" spans="1:9" ht="13.5">
      <c r="A94" s="5">
        <v>21</v>
      </c>
      <c r="B94" s="24" t="s">
        <v>23</v>
      </c>
      <c r="C94" s="6">
        <v>3020</v>
      </c>
      <c r="D94" s="21">
        <f>SUM(D95:D95)</f>
        <v>0</v>
      </c>
      <c r="E94" s="28">
        <f>(D94*100)/C94</f>
        <v>0</v>
      </c>
      <c r="F94" s="29">
        <v>0.3235</v>
      </c>
      <c r="G94" s="29"/>
      <c r="H94" s="27">
        <v>0</v>
      </c>
      <c r="I94" s="7">
        <f>FLOOR(G94,0.00001)*D94</f>
        <v>0</v>
      </c>
    </row>
    <row r="95" spans="1:9" ht="13.5">
      <c r="A95" s="5"/>
      <c r="B95" s="24"/>
      <c r="C95" s="6" t="s">
        <v>45</v>
      </c>
      <c r="D95" s="21"/>
      <c r="E95" s="28"/>
      <c r="F95" s="29"/>
      <c r="G95" s="29"/>
      <c r="H95" s="27"/>
      <c r="I95" s="7"/>
    </row>
    <row r="96" spans="1:9" ht="13.5">
      <c r="A96" s="5"/>
      <c r="B96" s="24"/>
      <c r="C96" s="6"/>
      <c r="D96" s="6"/>
      <c r="E96" s="14"/>
      <c r="F96" s="29"/>
      <c r="G96" s="29"/>
      <c r="H96" s="7"/>
      <c r="I96" s="7"/>
    </row>
    <row r="97" spans="1:9" ht="13.5">
      <c r="A97" s="5">
        <v>22</v>
      </c>
      <c r="B97" s="24" t="s">
        <v>33</v>
      </c>
      <c r="C97" s="6">
        <v>1600</v>
      </c>
      <c r="D97" s="21">
        <f>SUM(D98:D98)</f>
        <v>0</v>
      </c>
      <c r="E97" s="28">
        <f>(D97*100)/C97</f>
        <v>0</v>
      </c>
      <c r="F97" s="29">
        <v>0.288</v>
      </c>
      <c r="G97" s="30"/>
      <c r="H97" s="27">
        <v>0</v>
      </c>
      <c r="I97" s="7">
        <f>FLOOR(G97,0.00001)*D97</f>
        <v>0</v>
      </c>
    </row>
    <row r="98" spans="1:9" ht="13.5">
      <c r="A98" s="5"/>
      <c r="B98" s="24"/>
      <c r="C98" s="6" t="s">
        <v>45</v>
      </c>
      <c r="D98" s="21"/>
      <c r="E98" s="28"/>
      <c r="F98" s="29"/>
      <c r="G98" s="30"/>
      <c r="H98" s="27"/>
      <c r="I98" s="7"/>
    </row>
    <row r="99" spans="1:9" ht="13.5">
      <c r="A99" s="5"/>
      <c r="B99" s="24"/>
      <c r="C99" s="6"/>
      <c r="D99" s="6"/>
      <c r="E99" s="14"/>
      <c r="F99" s="29"/>
      <c r="G99" s="29"/>
      <c r="H99" s="7"/>
      <c r="I99" s="7"/>
    </row>
    <row r="100" spans="1:9" ht="13.5">
      <c r="A100" s="5">
        <v>23</v>
      </c>
      <c r="B100" s="24" t="s">
        <v>34</v>
      </c>
      <c r="C100" s="6">
        <v>454160</v>
      </c>
      <c r="D100" s="21">
        <f>SUM(D101:D103)</f>
        <v>424000</v>
      </c>
      <c r="E100" s="28">
        <f>(D100*100)/C100</f>
        <v>93.35916857495155</v>
      </c>
      <c r="F100" s="29">
        <v>0.288</v>
      </c>
      <c r="G100" s="30">
        <v>0.315</v>
      </c>
      <c r="H100" s="27">
        <f>((G100*100)/F100)-100</f>
        <v>9.375000000000014</v>
      </c>
      <c r="I100" s="7">
        <f>FLOOR(G100,0.00001)*D100</f>
        <v>133560</v>
      </c>
    </row>
    <row r="101" spans="1:9" ht="13.5">
      <c r="A101" s="5"/>
      <c r="B101" s="24"/>
      <c r="C101" s="6" t="s">
        <v>43</v>
      </c>
      <c r="D101" s="21">
        <v>120000</v>
      </c>
      <c r="E101" s="28"/>
      <c r="F101" s="29"/>
      <c r="G101" s="30"/>
      <c r="H101" s="27"/>
      <c r="I101" s="7"/>
    </row>
    <row r="102" spans="1:9" ht="13.5">
      <c r="A102" s="5"/>
      <c r="B102" s="24"/>
      <c r="C102" s="6" t="s">
        <v>44</v>
      </c>
      <c r="D102" s="21">
        <v>225000</v>
      </c>
      <c r="E102" s="28"/>
      <c r="F102" s="29"/>
      <c r="G102" s="30"/>
      <c r="H102" s="27"/>
      <c r="I102" s="7"/>
    </row>
    <row r="103" spans="1:9" ht="13.5">
      <c r="A103" s="5"/>
      <c r="B103" s="24"/>
      <c r="C103" s="6" t="s">
        <v>50</v>
      </c>
      <c r="D103" s="21">
        <v>79000</v>
      </c>
      <c r="E103" s="28"/>
      <c r="F103" s="29"/>
      <c r="G103" s="30"/>
      <c r="H103" s="27"/>
      <c r="I103" s="7"/>
    </row>
    <row r="104" spans="1:9" ht="13.5">
      <c r="A104" s="5"/>
      <c r="B104" s="24"/>
      <c r="C104" s="6"/>
      <c r="D104" s="6"/>
      <c r="E104" s="14"/>
      <c r="F104" s="29"/>
      <c r="G104" s="29"/>
      <c r="H104" s="7"/>
      <c r="I104" s="7"/>
    </row>
    <row r="105" spans="1:9" ht="13.5">
      <c r="A105" s="5">
        <v>24</v>
      </c>
      <c r="B105" s="24" t="s">
        <v>34</v>
      </c>
      <c r="C105" s="6">
        <v>1131650</v>
      </c>
      <c r="D105" s="21">
        <f>SUM(D106:D109)</f>
        <v>1099000</v>
      </c>
      <c r="E105" s="28">
        <f>(D105*100)/C105</f>
        <v>97.11483232448195</v>
      </c>
      <c r="F105" s="29">
        <v>0.288</v>
      </c>
      <c r="G105" s="30">
        <v>0.3155</v>
      </c>
      <c r="H105" s="27">
        <f>((G105*100)/F105)-100</f>
        <v>9.548611111111128</v>
      </c>
      <c r="I105" s="7">
        <f>FLOOR(G105,0.00001)*D105</f>
        <v>346734.5</v>
      </c>
    </row>
    <row r="106" spans="1:9" ht="13.5">
      <c r="A106" s="5"/>
      <c r="B106" s="24"/>
      <c r="C106" s="6" t="s">
        <v>42</v>
      </c>
      <c r="D106" s="21">
        <v>120000</v>
      </c>
      <c r="E106" s="28"/>
      <c r="F106" s="29"/>
      <c r="G106" s="30"/>
      <c r="H106" s="27"/>
      <c r="I106" s="7"/>
    </row>
    <row r="107" spans="1:9" ht="13.5">
      <c r="A107" s="5"/>
      <c r="B107" s="24"/>
      <c r="C107" s="6" t="s">
        <v>44</v>
      </c>
      <c r="D107" s="21">
        <v>120000</v>
      </c>
      <c r="E107" s="28"/>
      <c r="F107" s="29"/>
      <c r="G107" s="30"/>
      <c r="H107" s="27"/>
      <c r="I107" s="7"/>
    </row>
    <row r="108" spans="1:9" ht="13.5">
      <c r="A108" s="5"/>
      <c r="B108" s="24"/>
      <c r="C108" s="6" t="s">
        <v>40</v>
      </c>
      <c r="D108" s="21">
        <v>464000</v>
      </c>
      <c r="E108" s="28"/>
      <c r="F108" s="29"/>
      <c r="G108" s="30"/>
      <c r="H108" s="27"/>
      <c r="I108" s="7"/>
    </row>
    <row r="109" spans="1:9" ht="13.5">
      <c r="A109" s="5"/>
      <c r="B109" s="24"/>
      <c r="C109" s="6" t="s">
        <v>50</v>
      </c>
      <c r="D109" s="21">
        <v>395000</v>
      </c>
      <c r="E109" s="28"/>
      <c r="F109" s="29"/>
      <c r="G109" s="30"/>
      <c r="H109" s="27"/>
      <c r="I109" s="7"/>
    </row>
    <row r="110" spans="1:9" ht="13.5">
      <c r="A110" s="5"/>
      <c r="B110" s="24"/>
      <c r="C110" s="6"/>
      <c r="D110" s="6"/>
      <c r="E110" s="14"/>
      <c r="F110" s="29"/>
      <c r="G110" s="29"/>
      <c r="H110" s="7"/>
      <c r="I110" s="7"/>
    </row>
    <row r="111" spans="1:9" ht="13.5">
      <c r="A111" s="5">
        <v>25</v>
      </c>
      <c r="B111" s="24" t="s">
        <v>34</v>
      </c>
      <c r="C111" s="6">
        <v>29000</v>
      </c>
      <c r="D111" s="21">
        <f>SUM(D112:D112)</f>
        <v>29000</v>
      </c>
      <c r="E111" s="28">
        <f>(D111*100)/C111</f>
        <v>100</v>
      </c>
      <c r="F111" s="29">
        <v>0.288</v>
      </c>
      <c r="G111" s="29">
        <v>0.3</v>
      </c>
      <c r="H111" s="27">
        <f>((G111*100)/F111)-100</f>
        <v>4.166666666666671</v>
      </c>
      <c r="I111" s="7">
        <f>FLOOR(G111,0.00001)*D111</f>
        <v>8700.000000000002</v>
      </c>
    </row>
    <row r="112" spans="1:9" ht="13.5">
      <c r="A112" s="5"/>
      <c r="B112" s="24"/>
      <c r="C112" s="6" t="s">
        <v>44</v>
      </c>
      <c r="D112" s="21">
        <v>29000</v>
      </c>
      <c r="E112" s="28"/>
      <c r="F112" s="29"/>
      <c r="G112" s="29"/>
      <c r="H112" s="27"/>
      <c r="I112" s="7"/>
    </row>
    <row r="113" spans="1:9" ht="13.5">
      <c r="A113" s="5"/>
      <c r="B113" s="24"/>
      <c r="C113" s="6"/>
      <c r="D113" s="6"/>
      <c r="E113" s="14"/>
      <c r="F113" s="29"/>
      <c r="G113" s="29"/>
      <c r="H113" s="7"/>
      <c r="I113" s="7"/>
    </row>
    <row r="114" spans="1:9" ht="13.5">
      <c r="A114" s="5">
        <v>26</v>
      </c>
      <c r="B114" s="24" t="s">
        <v>34</v>
      </c>
      <c r="C114" s="6">
        <v>35000</v>
      </c>
      <c r="D114" s="21">
        <f>SUM(D115:D115)</f>
        <v>35000</v>
      </c>
      <c r="E114" s="28">
        <f>(D114*100)/C114</f>
        <v>100</v>
      </c>
      <c r="F114" s="29">
        <v>0.288</v>
      </c>
      <c r="G114" s="29">
        <v>0.288</v>
      </c>
      <c r="H114" s="27">
        <f>((G114*100)/F114)-100</f>
        <v>0</v>
      </c>
      <c r="I114" s="7">
        <f>FLOOR(G114,0.00001)*D114</f>
        <v>10080.000000000002</v>
      </c>
    </row>
    <row r="115" spans="1:9" ht="13.5">
      <c r="A115" s="5"/>
      <c r="B115" s="24"/>
      <c r="C115" s="6" t="s">
        <v>40</v>
      </c>
      <c r="D115" s="21">
        <v>35000</v>
      </c>
      <c r="E115" s="28"/>
      <c r="F115" s="29"/>
      <c r="G115" s="29"/>
      <c r="H115" s="27"/>
      <c r="I115" s="7"/>
    </row>
    <row r="116" spans="1:9" ht="13.5">
      <c r="A116" s="5"/>
      <c r="B116" s="24"/>
      <c r="C116" s="6"/>
      <c r="D116" s="6"/>
      <c r="E116" s="14"/>
      <c r="F116" s="29"/>
      <c r="G116" s="29"/>
      <c r="H116" s="7"/>
      <c r="I116" s="7"/>
    </row>
    <row r="117" spans="1:9" ht="13.5">
      <c r="A117" s="5">
        <v>27</v>
      </c>
      <c r="B117" s="24" t="s">
        <v>34</v>
      </c>
      <c r="C117" s="6">
        <v>122780</v>
      </c>
      <c r="D117" s="21">
        <f>SUM(D118:D118)</f>
        <v>0</v>
      </c>
      <c r="E117" s="28">
        <f>(D117*100)/C117</f>
        <v>0</v>
      </c>
      <c r="F117" s="29">
        <v>0.288</v>
      </c>
      <c r="G117" s="29"/>
      <c r="H117" s="27">
        <v>0</v>
      </c>
      <c r="I117" s="7">
        <f>FLOOR(G117,0.00001)*D117</f>
        <v>0</v>
      </c>
    </row>
    <row r="118" spans="1:9" ht="13.5">
      <c r="A118" s="5"/>
      <c r="B118" s="24"/>
      <c r="C118" s="6" t="s">
        <v>45</v>
      </c>
      <c r="D118" s="21"/>
      <c r="E118" s="28"/>
      <c r="F118" s="29"/>
      <c r="G118" s="29"/>
      <c r="H118" s="27"/>
      <c r="I118" s="7"/>
    </row>
    <row r="119" spans="1:9" ht="13.5">
      <c r="A119" s="5"/>
      <c r="B119" s="24"/>
      <c r="C119" s="6"/>
      <c r="D119" s="6"/>
      <c r="E119" s="14"/>
      <c r="F119" s="29"/>
      <c r="G119" s="29"/>
      <c r="H119" s="7"/>
      <c r="I119" s="7"/>
    </row>
    <row r="120" spans="1:9" ht="13.5">
      <c r="A120" s="5">
        <v>28</v>
      </c>
      <c r="B120" s="24" t="s">
        <v>21</v>
      </c>
      <c r="C120" s="6">
        <v>1577618</v>
      </c>
      <c r="D120" s="21">
        <f>SUM(D121:D123)</f>
        <v>1577618</v>
      </c>
      <c r="E120" s="28">
        <f>(D120*100)/C120</f>
        <v>100</v>
      </c>
      <c r="F120" s="29">
        <v>0.288</v>
      </c>
      <c r="G120" s="29">
        <v>0.31</v>
      </c>
      <c r="H120" s="27">
        <f>((G120*100)/F120)-100</f>
        <v>7.6388888888889</v>
      </c>
      <c r="I120" s="7">
        <f>FLOOR(G120,0.00001)*D120</f>
        <v>489061.58</v>
      </c>
    </row>
    <row r="121" spans="1:9" ht="13.5">
      <c r="A121" s="5"/>
      <c r="B121" s="24"/>
      <c r="C121" s="6" t="s">
        <v>52</v>
      </c>
      <c r="D121" s="21">
        <v>300000</v>
      </c>
      <c r="E121" s="28"/>
      <c r="F121" s="29"/>
      <c r="G121" s="29"/>
      <c r="H121" s="27"/>
      <c r="I121" s="7"/>
    </row>
    <row r="122" spans="1:9" ht="13.5">
      <c r="A122" s="5"/>
      <c r="B122" s="24"/>
      <c r="C122" s="6" t="s">
        <v>40</v>
      </c>
      <c r="D122" s="21">
        <v>300000</v>
      </c>
      <c r="E122" s="28"/>
      <c r="F122" s="29"/>
      <c r="G122" s="29"/>
      <c r="H122" s="27"/>
      <c r="I122" s="7"/>
    </row>
    <row r="123" spans="1:9" ht="13.5">
      <c r="A123" s="5"/>
      <c r="B123" s="24"/>
      <c r="C123" s="6" t="s">
        <v>50</v>
      </c>
      <c r="D123" s="21">
        <v>977618</v>
      </c>
      <c r="E123" s="28"/>
      <c r="F123" s="29"/>
      <c r="G123" s="29"/>
      <c r="H123" s="27"/>
      <c r="I123" s="7"/>
    </row>
    <row r="124" spans="1:9" ht="13.5">
      <c r="A124" s="5"/>
      <c r="B124" s="24"/>
      <c r="C124" s="6"/>
      <c r="D124" s="6"/>
      <c r="E124" s="14"/>
      <c r="F124" s="29"/>
      <c r="G124" s="29"/>
      <c r="H124" s="7"/>
      <c r="I124" s="7"/>
    </row>
    <row r="125" spans="1:9" ht="13.5">
      <c r="A125" s="5">
        <v>29</v>
      </c>
      <c r="B125" s="24" t="s">
        <v>21</v>
      </c>
      <c r="C125" s="6">
        <v>0</v>
      </c>
      <c r="D125" s="21">
        <f>SUM(D126:D126)</f>
        <v>0</v>
      </c>
      <c r="E125" s="28">
        <v>0</v>
      </c>
      <c r="F125" s="29">
        <v>0</v>
      </c>
      <c r="G125" s="30"/>
      <c r="H125" s="27">
        <v>0</v>
      </c>
      <c r="I125" s="7">
        <f>FLOOR(G125,0.00001)*D125</f>
        <v>0</v>
      </c>
    </row>
    <row r="126" spans="1:9" ht="13.5">
      <c r="A126" s="5"/>
      <c r="B126" s="24"/>
      <c r="C126" s="6" t="s">
        <v>55</v>
      </c>
      <c r="D126" s="21"/>
      <c r="E126" s="28"/>
      <c r="F126" s="29"/>
      <c r="G126" s="30"/>
      <c r="H126" s="27"/>
      <c r="I126" s="7"/>
    </row>
    <row r="127" spans="1:9" ht="13.5">
      <c r="A127" s="5"/>
      <c r="B127" s="24"/>
      <c r="C127" s="6"/>
      <c r="D127" s="6"/>
      <c r="E127" s="14"/>
      <c r="F127" s="29"/>
      <c r="G127" s="29"/>
      <c r="H127" s="7"/>
      <c r="I127" s="7"/>
    </row>
    <row r="128" spans="1:9" ht="13.5">
      <c r="A128" s="5">
        <v>30</v>
      </c>
      <c r="B128" s="24" t="s">
        <v>21</v>
      </c>
      <c r="C128" s="6">
        <v>5772154</v>
      </c>
      <c r="D128" s="21">
        <f>SUM(D129:D134)</f>
        <v>5772154</v>
      </c>
      <c r="E128" s="28">
        <f>(D128*100)/C128</f>
        <v>100</v>
      </c>
      <c r="F128" s="29">
        <v>0.288</v>
      </c>
      <c r="G128" s="30">
        <v>0.2885</v>
      </c>
      <c r="H128" s="27">
        <f>((G128*100)/F128)-100</f>
        <v>0.17361111111111427</v>
      </c>
      <c r="I128" s="7">
        <f>FLOOR(G128,0.00001)*D128</f>
        <v>1665266.4290000002</v>
      </c>
    </row>
    <row r="129" spans="1:9" ht="13.5">
      <c r="A129" s="5"/>
      <c r="B129" s="24"/>
      <c r="C129" s="6" t="s">
        <v>41</v>
      </c>
      <c r="D129" s="21">
        <v>450000</v>
      </c>
      <c r="E129" s="28"/>
      <c r="F129" s="29"/>
      <c r="G129" s="30"/>
      <c r="H129" s="27"/>
      <c r="I129" s="7"/>
    </row>
    <row r="130" spans="1:9" ht="13.5">
      <c r="A130" s="5"/>
      <c r="B130" s="24"/>
      <c r="C130" s="6" t="s">
        <v>44</v>
      </c>
      <c r="D130" s="21">
        <v>30000</v>
      </c>
      <c r="E130" s="28"/>
      <c r="F130" s="29"/>
      <c r="G130" s="30"/>
      <c r="H130" s="27"/>
      <c r="I130" s="7"/>
    </row>
    <row r="131" spans="1:9" ht="13.5">
      <c r="A131" s="5"/>
      <c r="B131" s="24"/>
      <c r="C131" s="6" t="s">
        <v>52</v>
      </c>
      <c r="D131" s="21">
        <v>300000</v>
      </c>
      <c r="E131" s="28"/>
      <c r="F131" s="29"/>
      <c r="G131" s="30"/>
      <c r="H131" s="27"/>
      <c r="I131" s="7"/>
    </row>
    <row r="132" spans="1:9" ht="13.5">
      <c r="A132" s="5"/>
      <c r="B132" s="24"/>
      <c r="C132" s="6" t="s">
        <v>56</v>
      </c>
      <c r="D132" s="21">
        <v>1992154</v>
      </c>
      <c r="E132" s="28"/>
      <c r="F132" s="29"/>
      <c r="G132" s="30"/>
      <c r="H132" s="27"/>
      <c r="I132" s="7"/>
    </row>
    <row r="133" spans="1:9" ht="13.5">
      <c r="A133" s="5"/>
      <c r="B133" s="24"/>
      <c r="C133" s="6" t="s">
        <v>40</v>
      </c>
      <c r="D133" s="21">
        <v>1000000</v>
      </c>
      <c r="E133" s="28"/>
      <c r="F133" s="29"/>
      <c r="G133" s="30"/>
      <c r="H133" s="27"/>
      <c r="I133" s="7"/>
    </row>
    <row r="134" spans="1:9" ht="13.5">
      <c r="A134" s="5"/>
      <c r="B134" s="24"/>
      <c r="C134" s="6" t="s">
        <v>50</v>
      </c>
      <c r="D134" s="21">
        <v>2000000</v>
      </c>
      <c r="E134" s="28"/>
      <c r="F134" s="29"/>
      <c r="G134" s="30"/>
      <c r="H134" s="27"/>
      <c r="I134" s="7"/>
    </row>
    <row r="135" spans="1:9" ht="13.5">
      <c r="A135" s="5"/>
      <c r="B135" s="24"/>
      <c r="C135" s="6"/>
      <c r="D135" s="6"/>
      <c r="E135" s="14"/>
      <c r="F135" s="29"/>
      <c r="G135" s="29"/>
      <c r="H135" s="7"/>
      <c r="I135" s="7"/>
    </row>
    <row r="136" spans="1:9" ht="13.5">
      <c r="A136" s="5">
        <v>31</v>
      </c>
      <c r="B136" s="24" t="s">
        <v>21</v>
      </c>
      <c r="C136" s="6">
        <v>61733</v>
      </c>
      <c r="D136" s="21">
        <f>SUM(D137:D137)</f>
        <v>61733</v>
      </c>
      <c r="E136" s="28">
        <f>(D136*100)/C136</f>
        <v>100</v>
      </c>
      <c r="F136" s="29">
        <v>0.288</v>
      </c>
      <c r="G136" s="30">
        <v>0.288</v>
      </c>
      <c r="H136" s="27">
        <f>((G136*100)/F136)-100</f>
        <v>0</v>
      </c>
      <c r="I136" s="7">
        <f>FLOOR(G136,0.00001)*D136</f>
        <v>17779.104000000003</v>
      </c>
    </row>
    <row r="137" spans="1:9" ht="13.5">
      <c r="A137" s="5"/>
      <c r="B137" s="24"/>
      <c r="C137" s="6" t="s">
        <v>41</v>
      </c>
      <c r="D137" s="21">
        <v>61733</v>
      </c>
      <c r="E137" s="28"/>
      <c r="F137" s="29"/>
      <c r="G137" s="30"/>
      <c r="H137" s="27"/>
      <c r="I137" s="7"/>
    </row>
    <row r="138" spans="1:9" ht="13.5">
      <c r="A138" s="5"/>
      <c r="B138" s="24"/>
      <c r="C138" s="6"/>
      <c r="D138" s="6"/>
      <c r="E138" s="14"/>
      <c r="F138" s="29"/>
      <c r="G138" s="29"/>
      <c r="H138" s="7"/>
      <c r="I138" s="7"/>
    </row>
    <row r="139" spans="1:9" ht="13.5">
      <c r="A139" s="5">
        <v>32</v>
      </c>
      <c r="B139" s="24" t="s">
        <v>21</v>
      </c>
      <c r="C139" s="6">
        <v>5000000</v>
      </c>
      <c r="D139" s="21">
        <f>SUM(D140:D143)</f>
        <v>5000000</v>
      </c>
      <c r="E139" s="28">
        <f>(D139*100)/C139</f>
        <v>100</v>
      </c>
      <c r="F139" s="29">
        <v>0.288</v>
      </c>
      <c r="G139" s="29">
        <v>0.288</v>
      </c>
      <c r="H139" s="27">
        <f>((G139*100)/F139)-100</f>
        <v>0</v>
      </c>
      <c r="I139" s="7">
        <f>FLOOR(G139,0.00001)*D139</f>
        <v>1440000.0000000002</v>
      </c>
    </row>
    <row r="140" spans="1:9" ht="13.5">
      <c r="A140" s="5"/>
      <c r="B140" s="24"/>
      <c r="C140" s="6" t="s">
        <v>44</v>
      </c>
      <c r="D140" s="21">
        <v>150000</v>
      </c>
      <c r="E140" s="28"/>
      <c r="F140" s="29"/>
      <c r="G140" s="29"/>
      <c r="H140" s="27"/>
      <c r="I140" s="7"/>
    </row>
    <row r="141" spans="1:9" ht="13.5">
      <c r="A141" s="5"/>
      <c r="B141" s="24"/>
      <c r="C141" s="6" t="s">
        <v>52</v>
      </c>
      <c r="D141" s="21">
        <v>340000</v>
      </c>
      <c r="E141" s="28"/>
      <c r="F141" s="29"/>
      <c r="G141" s="29"/>
      <c r="H141" s="27"/>
      <c r="I141" s="7"/>
    </row>
    <row r="142" spans="1:9" ht="13.5">
      <c r="A142" s="5"/>
      <c r="B142" s="24"/>
      <c r="C142" s="6" t="s">
        <v>56</v>
      </c>
      <c r="D142" s="21">
        <v>910000</v>
      </c>
      <c r="E142" s="28"/>
      <c r="F142" s="29"/>
      <c r="G142" s="29"/>
      <c r="H142" s="27"/>
      <c r="I142" s="7"/>
    </row>
    <row r="143" spans="1:9" ht="13.5">
      <c r="A143" s="5"/>
      <c r="B143" s="24"/>
      <c r="C143" s="6" t="s">
        <v>40</v>
      </c>
      <c r="D143" s="21">
        <v>3600000</v>
      </c>
      <c r="E143" s="28"/>
      <c r="F143" s="29"/>
      <c r="G143" s="29"/>
      <c r="H143" s="27"/>
      <c r="I143" s="7"/>
    </row>
    <row r="144" spans="1:9" ht="13.5">
      <c r="A144" s="5"/>
      <c r="B144" s="24"/>
      <c r="C144" s="6"/>
      <c r="D144" s="6"/>
      <c r="E144" s="14"/>
      <c r="F144" s="29"/>
      <c r="G144" s="29"/>
      <c r="H144" s="7"/>
      <c r="I144" s="7"/>
    </row>
    <row r="145" spans="1:9" ht="13.5">
      <c r="A145" s="5">
        <v>33</v>
      </c>
      <c r="B145" s="24" t="s">
        <v>20</v>
      </c>
      <c r="C145" s="6">
        <v>4529000</v>
      </c>
      <c r="D145" s="21">
        <f>SUM(D146:D149)</f>
        <v>4529000</v>
      </c>
      <c r="E145" s="28">
        <f>(D145*100)/C145</f>
        <v>100</v>
      </c>
      <c r="F145" s="29">
        <v>0.288</v>
      </c>
      <c r="G145" s="29">
        <v>0.2885</v>
      </c>
      <c r="H145" s="27">
        <f>((G145*100)/F145)-100</f>
        <v>0.17361111111111427</v>
      </c>
      <c r="I145" s="7">
        <f>FLOOR(G145,0.00001)*D145</f>
        <v>1306616.5000000002</v>
      </c>
    </row>
    <row r="146" spans="1:9" ht="13.5">
      <c r="A146" s="5"/>
      <c r="B146" s="24"/>
      <c r="C146" s="6" t="s">
        <v>44</v>
      </c>
      <c r="D146" s="21">
        <v>160000</v>
      </c>
      <c r="E146" s="28"/>
      <c r="F146" s="29"/>
      <c r="G146" s="29"/>
      <c r="H146" s="27"/>
      <c r="I146" s="7"/>
    </row>
    <row r="147" spans="1:9" ht="13.5">
      <c r="A147" s="5"/>
      <c r="B147" s="24"/>
      <c r="C147" s="6" t="s">
        <v>52</v>
      </c>
      <c r="D147" s="21">
        <v>80000</v>
      </c>
      <c r="E147" s="28"/>
      <c r="F147" s="29"/>
      <c r="G147" s="29"/>
      <c r="H147" s="27"/>
      <c r="I147" s="7"/>
    </row>
    <row r="148" spans="1:9" ht="13.5">
      <c r="A148" s="5"/>
      <c r="B148" s="24"/>
      <c r="C148" s="6" t="s">
        <v>56</v>
      </c>
      <c r="D148" s="21">
        <v>2669000</v>
      </c>
      <c r="E148" s="28"/>
      <c r="F148" s="29"/>
      <c r="G148" s="29"/>
      <c r="H148" s="27"/>
      <c r="I148" s="7"/>
    </row>
    <row r="149" spans="1:9" ht="13.5">
      <c r="A149" s="5"/>
      <c r="B149" s="24"/>
      <c r="C149" s="6" t="s">
        <v>40</v>
      </c>
      <c r="D149" s="21">
        <v>1620000</v>
      </c>
      <c r="E149" s="28"/>
      <c r="F149" s="29"/>
      <c r="G149" s="29"/>
      <c r="H149" s="27"/>
      <c r="I149" s="7"/>
    </row>
    <row r="150" spans="1:9" ht="13.5">
      <c r="A150" s="5"/>
      <c r="B150" s="24"/>
      <c r="C150" s="6"/>
      <c r="D150" s="6"/>
      <c r="E150" s="14"/>
      <c r="F150" s="29"/>
      <c r="G150" s="29"/>
      <c r="H150" s="7"/>
      <c r="I150" s="7"/>
    </row>
    <row r="151" spans="1:9" ht="13.5">
      <c r="A151" s="5">
        <v>34</v>
      </c>
      <c r="B151" s="24" t="s">
        <v>20</v>
      </c>
      <c r="C151" s="6">
        <v>6625400</v>
      </c>
      <c r="D151" s="21">
        <f>SUM(D152:D155)</f>
        <v>2460000</v>
      </c>
      <c r="E151" s="28">
        <f>(D151*100)/C151</f>
        <v>37.1298336704199</v>
      </c>
      <c r="F151" s="29">
        <v>0.288</v>
      </c>
      <c r="G151" s="29">
        <v>0.288</v>
      </c>
      <c r="H151" s="27">
        <f>((G151*100)/F151)-100</f>
        <v>0</v>
      </c>
      <c r="I151" s="7">
        <f>FLOOR(G151,0.00001)*D151</f>
        <v>708480.0000000001</v>
      </c>
    </row>
    <row r="152" spans="1:9" ht="13.5">
      <c r="A152" s="5"/>
      <c r="B152" s="24"/>
      <c r="C152" s="6" t="s">
        <v>44</v>
      </c>
      <c r="D152" s="21">
        <v>120000</v>
      </c>
      <c r="E152" s="28"/>
      <c r="F152" s="29"/>
      <c r="G152" s="29"/>
      <c r="H152" s="27"/>
      <c r="I152" s="7"/>
    </row>
    <row r="153" spans="1:9" ht="13.5">
      <c r="A153" s="5"/>
      <c r="B153" s="24"/>
      <c r="C153" s="6" t="s">
        <v>57</v>
      </c>
      <c r="D153" s="21">
        <v>40000</v>
      </c>
      <c r="E153" s="28"/>
      <c r="F153" s="29"/>
      <c r="G153" s="29"/>
      <c r="H153" s="27"/>
      <c r="I153" s="7"/>
    </row>
    <row r="154" spans="1:9" ht="13.5">
      <c r="A154" s="5"/>
      <c r="B154" s="24"/>
      <c r="C154" s="6" t="s">
        <v>40</v>
      </c>
      <c r="D154" s="21">
        <v>1000000</v>
      </c>
      <c r="E154" s="28"/>
      <c r="F154" s="29"/>
      <c r="G154" s="29"/>
      <c r="H154" s="27"/>
      <c r="I154" s="7"/>
    </row>
    <row r="155" spans="1:9" ht="13.5">
      <c r="A155" s="5"/>
      <c r="B155" s="24"/>
      <c r="C155" s="6" t="s">
        <v>54</v>
      </c>
      <c r="D155" s="21">
        <v>1300000</v>
      </c>
      <c r="E155" s="28"/>
      <c r="F155" s="29"/>
      <c r="G155" s="29"/>
      <c r="H155" s="27"/>
      <c r="I155" s="7"/>
    </row>
    <row r="156" spans="1:9" ht="13.5">
      <c r="A156" s="5"/>
      <c r="B156" s="24"/>
      <c r="C156" s="6"/>
      <c r="D156" s="6"/>
      <c r="E156" s="14"/>
      <c r="F156" s="29"/>
      <c r="G156" s="29"/>
      <c r="H156" s="7"/>
      <c r="I156" s="7"/>
    </row>
    <row r="157" spans="1:9" ht="13.5">
      <c r="A157" s="5">
        <v>35</v>
      </c>
      <c r="B157" s="24" t="s">
        <v>20</v>
      </c>
      <c r="C157" s="6">
        <v>7934072</v>
      </c>
      <c r="D157" s="21">
        <f>SUM(D158:D158)</f>
        <v>1000000</v>
      </c>
      <c r="E157" s="28">
        <f>(D157*100)/C157</f>
        <v>12.603868480144873</v>
      </c>
      <c r="F157" s="29">
        <v>0.288</v>
      </c>
      <c r="G157" s="29">
        <v>0.288</v>
      </c>
      <c r="H157" s="27">
        <f>((G157*100)/F157)-100</f>
        <v>0</v>
      </c>
      <c r="I157" s="7">
        <f>FLOOR(G157,0.00001)*D157</f>
        <v>288000.00000000006</v>
      </c>
    </row>
    <row r="158" spans="1:9" ht="13.5">
      <c r="A158" s="5"/>
      <c r="B158" s="24"/>
      <c r="C158" s="6" t="s">
        <v>40</v>
      </c>
      <c r="D158" s="21">
        <v>1000000</v>
      </c>
      <c r="E158" s="28"/>
      <c r="F158" s="29"/>
      <c r="G158" s="29"/>
      <c r="H158" s="27"/>
      <c r="I158" s="7"/>
    </row>
    <row r="159" spans="1:9" ht="13.5">
      <c r="A159" s="5"/>
      <c r="B159" s="24"/>
      <c r="C159" s="6"/>
      <c r="D159" s="6"/>
      <c r="E159" s="14"/>
      <c r="F159" s="29"/>
      <c r="G159" s="29"/>
      <c r="H159" s="7"/>
      <c r="I159" s="7"/>
    </row>
    <row r="160" spans="1:9" ht="13.5">
      <c r="A160" s="5">
        <v>36</v>
      </c>
      <c r="B160" s="24" t="s">
        <v>20</v>
      </c>
      <c r="C160" s="6">
        <v>12500</v>
      </c>
      <c r="D160" s="21">
        <f>SUM(D161:D161)</f>
        <v>0</v>
      </c>
      <c r="E160" s="28">
        <f>(D160*100)/C160</f>
        <v>0</v>
      </c>
      <c r="F160" s="29">
        <v>0.288</v>
      </c>
      <c r="G160" s="30"/>
      <c r="H160" s="27">
        <v>0</v>
      </c>
      <c r="I160" s="7">
        <f>FLOOR(G160,0.00001)*D160</f>
        <v>0</v>
      </c>
    </row>
    <row r="161" spans="1:9" ht="13.5">
      <c r="A161" s="5"/>
      <c r="B161" s="24"/>
      <c r="C161" s="6" t="s">
        <v>45</v>
      </c>
      <c r="D161" s="21"/>
      <c r="E161" s="28"/>
      <c r="F161" s="29"/>
      <c r="G161" s="30"/>
      <c r="H161" s="27"/>
      <c r="I161" s="7"/>
    </row>
    <row r="162" spans="1:9" ht="13.5">
      <c r="A162" s="5"/>
      <c r="B162" s="24"/>
      <c r="C162" s="6"/>
      <c r="D162" s="6"/>
      <c r="E162" s="14"/>
      <c r="F162" s="29"/>
      <c r="G162" s="29"/>
      <c r="H162" s="7"/>
      <c r="I162" s="7"/>
    </row>
    <row r="163" spans="1:9" ht="13.5">
      <c r="A163" s="5">
        <v>37</v>
      </c>
      <c r="B163" s="24" t="s">
        <v>20</v>
      </c>
      <c r="C163" s="6">
        <v>900000</v>
      </c>
      <c r="D163" s="21">
        <f>SUM(D164:D166)</f>
        <v>900000</v>
      </c>
      <c r="E163" s="28">
        <f>(D163*100)/C163</f>
        <v>100</v>
      </c>
      <c r="F163" s="29">
        <v>0.288</v>
      </c>
      <c r="G163" s="30">
        <v>0.288</v>
      </c>
      <c r="H163" s="27">
        <f>((G163*100)/F163)-100</f>
        <v>0</v>
      </c>
      <c r="I163" s="7">
        <f>FLOOR(G163,0.00001)*D163</f>
        <v>259200.00000000003</v>
      </c>
    </row>
    <row r="164" spans="1:9" ht="13.5">
      <c r="A164" s="5"/>
      <c r="B164" s="24"/>
      <c r="C164" s="6" t="s">
        <v>43</v>
      </c>
      <c r="D164" s="21">
        <v>80000</v>
      </c>
      <c r="E164" s="28"/>
      <c r="F164" s="29"/>
      <c r="G164" s="30"/>
      <c r="H164" s="27"/>
      <c r="I164" s="7"/>
    </row>
    <row r="165" spans="1:9" ht="13.5">
      <c r="A165" s="5"/>
      <c r="B165" s="24"/>
      <c r="C165" s="6" t="s">
        <v>52</v>
      </c>
      <c r="D165" s="21">
        <v>320000</v>
      </c>
      <c r="E165" s="28"/>
      <c r="F165" s="29"/>
      <c r="G165" s="30"/>
      <c r="H165" s="27"/>
      <c r="I165" s="7"/>
    </row>
    <row r="166" spans="1:9" ht="13.5">
      <c r="A166" s="5"/>
      <c r="B166" s="24"/>
      <c r="C166" s="6" t="s">
        <v>40</v>
      </c>
      <c r="D166" s="21">
        <v>500000</v>
      </c>
      <c r="E166" s="28"/>
      <c r="F166" s="29"/>
      <c r="G166" s="30"/>
      <c r="H166" s="27"/>
      <c r="I166" s="7"/>
    </row>
    <row r="167" spans="1:9" ht="13.5">
      <c r="A167" s="5"/>
      <c r="B167" s="24"/>
      <c r="C167" s="6"/>
      <c r="D167" s="6"/>
      <c r="E167" s="14"/>
      <c r="F167" s="29"/>
      <c r="G167" s="29"/>
      <c r="H167" s="7"/>
      <c r="I167" s="7"/>
    </row>
    <row r="168" spans="1:9" ht="13.5">
      <c r="A168" s="5">
        <v>38</v>
      </c>
      <c r="B168" s="24" t="s">
        <v>35</v>
      </c>
      <c r="C168" s="6">
        <v>5632</v>
      </c>
      <c r="D168" s="21">
        <f>SUM(D169:D169)</f>
        <v>0</v>
      </c>
      <c r="E168" s="28">
        <f>(D168*100)/C168</f>
        <v>0</v>
      </c>
      <c r="F168" s="29">
        <v>0.288</v>
      </c>
      <c r="G168" s="30"/>
      <c r="H168" s="27">
        <v>0</v>
      </c>
      <c r="I168" s="7">
        <f>FLOOR(G168,0.00001)*D168</f>
        <v>0</v>
      </c>
    </row>
    <row r="169" spans="1:9" ht="13.5">
      <c r="A169" s="5"/>
      <c r="B169" s="24"/>
      <c r="C169" s="6" t="s">
        <v>45</v>
      </c>
      <c r="D169" s="21"/>
      <c r="E169" s="28"/>
      <c r="F169" s="29"/>
      <c r="G169" s="30"/>
      <c r="H169" s="27"/>
      <c r="I169" s="7"/>
    </row>
    <row r="170" spans="1:9" ht="13.5">
      <c r="A170" s="5"/>
      <c r="B170" s="24"/>
      <c r="C170" s="6"/>
      <c r="D170" s="6"/>
      <c r="E170" s="14"/>
      <c r="F170" s="29"/>
      <c r="G170" s="29"/>
      <c r="H170" s="7"/>
      <c r="I170" s="7"/>
    </row>
    <row r="171" spans="1:9" ht="13.5">
      <c r="A171" s="5">
        <v>39</v>
      </c>
      <c r="B171" s="24" t="s">
        <v>36</v>
      </c>
      <c r="C171" s="6">
        <v>41500</v>
      </c>
      <c r="D171" s="21">
        <f>SUM(D172:D172)</f>
        <v>41500</v>
      </c>
      <c r="E171" s="28">
        <f>(D171*100)/C171</f>
        <v>100</v>
      </c>
      <c r="F171" s="29">
        <v>0.288</v>
      </c>
      <c r="G171" s="29">
        <v>0.288</v>
      </c>
      <c r="H171" s="27">
        <f>((G171*100)/F171)-100</f>
        <v>0</v>
      </c>
      <c r="I171" s="7">
        <f>FLOOR(G171,0.00001)*D171</f>
        <v>11952.000000000002</v>
      </c>
    </row>
    <row r="172" spans="1:9" ht="13.5">
      <c r="A172" s="5"/>
      <c r="B172" s="24"/>
      <c r="C172" s="6" t="s">
        <v>44</v>
      </c>
      <c r="D172" s="21">
        <v>41500</v>
      </c>
      <c r="E172" s="28"/>
      <c r="F172" s="29"/>
      <c r="G172" s="29"/>
      <c r="H172" s="27"/>
      <c r="I172" s="7"/>
    </row>
    <row r="173" spans="1:9" ht="13.5">
      <c r="A173" s="5"/>
      <c r="B173" s="24"/>
      <c r="C173" s="6"/>
      <c r="D173" s="6"/>
      <c r="E173" s="14"/>
      <c r="F173" s="29"/>
      <c r="G173" s="29"/>
      <c r="H173" s="7"/>
      <c r="I173" s="7"/>
    </row>
    <row r="174" spans="1:9" ht="13.5">
      <c r="A174" s="5">
        <v>40</v>
      </c>
      <c r="B174" s="24" t="s">
        <v>37</v>
      </c>
      <c r="C174" s="6">
        <v>226220</v>
      </c>
      <c r="D174" s="21">
        <f>SUM(D175:D176)</f>
        <v>200000</v>
      </c>
      <c r="E174" s="28">
        <f>(D174*100)/C174</f>
        <v>88.40951286358413</v>
      </c>
      <c r="F174" s="29">
        <v>0.288</v>
      </c>
      <c r="G174" s="29">
        <v>0.29</v>
      </c>
      <c r="H174" s="27">
        <f>((G174*100)/F174)-100</f>
        <v>0.6944444444444429</v>
      </c>
      <c r="I174" s="7">
        <f>FLOOR(G174,0.00001)*D174</f>
        <v>58000.00000000001</v>
      </c>
    </row>
    <row r="175" spans="1:9" ht="13.5">
      <c r="A175" s="5"/>
      <c r="B175" s="24"/>
      <c r="C175" s="6" t="s">
        <v>43</v>
      </c>
      <c r="D175" s="21">
        <v>120000</v>
      </c>
      <c r="E175" s="28"/>
      <c r="F175" s="29"/>
      <c r="G175" s="29"/>
      <c r="H175" s="27"/>
      <c r="I175" s="7"/>
    </row>
    <row r="176" spans="1:9" ht="13.5">
      <c r="A176" s="5"/>
      <c r="B176" s="24"/>
      <c r="C176" s="6" t="s">
        <v>47</v>
      </c>
      <c r="D176" s="21">
        <v>80000</v>
      </c>
      <c r="E176" s="28"/>
      <c r="F176" s="29"/>
      <c r="G176" s="29"/>
      <c r="H176" s="27"/>
      <c r="I176" s="7"/>
    </row>
    <row r="177" spans="1:9" ht="13.5">
      <c r="A177" s="5"/>
      <c r="B177" s="24"/>
      <c r="C177" s="6"/>
      <c r="D177" s="6"/>
      <c r="E177" s="14"/>
      <c r="F177" s="29"/>
      <c r="G177" s="29"/>
      <c r="H177" s="7"/>
      <c r="I177" s="7"/>
    </row>
    <row r="178" spans="1:9" ht="13.5">
      <c r="A178" s="5">
        <v>41</v>
      </c>
      <c r="B178" s="24" t="s">
        <v>37</v>
      </c>
      <c r="C178" s="6">
        <v>7830</v>
      </c>
      <c r="D178" s="21">
        <f>SUM(D179:D179)</f>
        <v>7830</v>
      </c>
      <c r="E178" s="28">
        <f>(D178*100)/C178</f>
        <v>100</v>
      </c>
      <c r="F178" s="29">
        <v>0.288</v>
      </c>
      <c r="G178" s="30">
        <v>0.29</v>
      </c>
      <c r="H178" s="27">
        <f>((G178*100)/F178)-100</f>
        <v>0.6944444444444429</v>
      </c>
      <c r="I178" s="7">
        <f>FLOOR(G178,0.00001)*D178</f>
        <v>2270.7000000000003</v>
      </c>
    </row>
    <row r="179" spans="1:9" ht="13.5">
      <c r="A179" s="5"/>
      <c r="B179" s="24"/>
      <c r="C179" s="6" t="s">
        <v>44</v>
      </c>
      <c r="D179" s="21">
        <v>7830</v>
      </c>
      <c r="E179" s="28"/>
      <c r="F179" s="29"/>
      <c r="G179" s="30"/>
      <c r="H179" s="27"/>
      <c r="I179" s="7"/>
    </row>
    <row r="180" spans="1:9" ht="13.5">
      <c r="A180" s="5"/>
      <c r="B180" s="24"/>
      <c r="C180" s="6"/>
      <c r="D180" s="6"/>
      <c r="E180" s="14"/>
      <c r="F180" s="29"/>
      <c r="G180" s="29"/>
      <c r="H180" s="7"/>
      <c r="I180" s="7"/>
    </row>
    <row r="181" spans="1:9" ht="13.5">
      <c r="A181" s="5">
        <v>42</v>
      </c>
      <c r="B181" s="24" t="s">
        <v>38</v>
      </c>
      <c r="C181" s="6">
        <v>1280000</v>
      </c>
      <c r="D181" s="21">
        <f>SUM(D182:D182)</f>
        <v>0</v>
      </c>
      <c r="E181" s="28">
        <f>(D181*100)/C181</f>
        <v>0</v>
      </c>
      <c r="F181" s="29">
        <v>0.288</v>
      </c>
      <c r="G181" s="30"/>
      <c r="H181" s="27">
        <v>0</v>
      </c>
      <c r="I181" s="7">
        <f>FLOOR(G181,0.00001)*D181</f>
        <v>0</v>
      </c>
    </row>
    <row r="182" spans="1:9" ht="13.5">
      <c r="A182" s="5"/>
      <c r="B182" s="24"/>
      <c r="C182" s="6" t="s">
        <v>45</v>
      </c>
      <c r="D182" s="21"/>
      <c r="E182" s="28"/>
      <c r="F182" s="29"/>
      <c r="G182" s="30"/>
      <c r="H182" s="27"/>
      <c r="I182" s="7"/>
    </row>
    <row r="183" spans="1:9" ht="13.5">
      <c r="A183" s="5"/>
      <c r="B183" s="24"/>
      <c r="C183" s="6"/>
      <c r="D183" s="6"/>
      <c r="E183" s="14"/>
      <c r="F183" s="29"/>
      <c r="G183" s="29"/>
      <c r="H183" s="7"/>
      <c r="I183" s="7"/>
    </row>
    <row r="184" spans="1:9" ht="13.5">
      <c r="A184" s="5">
        <v>43</v>
      </c>
      <c r="B184" s="24" t="s">
        <v>39</v>
      </c>
      <c r="C184" s="6">
        <v>300000</v>
      </c>
      <c r="D184" s="21">
        <f>SUM(D185:D185)</f>
        <v>300000</v>
      </c>
      <c r="E184" s="28">
        <f>(D184*100)/C184</f>
        <v>100</v>
      </c>
      <c r="F184" s="29">
        <v>0.3235</v>
      </c>
      <c r="G184" s="30">
        <v>0.3235</v>
      </c>
      <c r="H184" s="27">
        <f>((G184*100)/F184)-100</f>
        <v>0</v>
      </c>
      <c r="I184" s="7">
        <f>FLOOR(G184,0.00001)*D184</f>
        <v>97050</v>
      </c>
    </row>
    <row r="185" spans="1:9" ht="13.5">
      <c r="A185" s="5"/>
      <c r="B185" s="24"/>
      <c r="C185" s="6" t="s">
        <v>40</v>
      </c>
      <c r="D185" s="21">
        <v>300000</v>
      </c>
      <c r="E185" s="28"/>
      <c r="F185" s="29"/>
      <c r="G185" s="30"/>
      <c r="H185" s="27"/>
      <c r="I185" s="7"/>
    </row>
    <row r="186" spans="1:9" ht="13.5">
      <c r="A186" s="5"/>
      <c r="B186" s="24"/>
      <c r="C186" s="6"/>
      <c r="D186" s="6"/>
      <c r="E186" s="14"/>
      <c r="F186" s="29"/>
      <c r="G186" s="29"/>
      <c r="H186" s="7"/>
      <c r="I186" s="7"/>
    </row>
    <row r="187" spans="1:9" ht="13.5">
      <c r="A187" s="5">
        <v>44</v>
      </c>
      <c r="B187" s="24" t="s">
        <v>24</v>
      </c>
      <c r="C187" s="6">
        <v>7000</v>
      </c>
      <c r="D187" s="21">
        <f>SUM(D188:D188)</f>
        <v>7000</v>
      </c>
      <c r="E187" s="28">
        <f>(D187*100)/C187</f>
        <v>100</v>
      </c>
      <c r="F187" s="29">
        <v>0.288</v>
      </c>
      <c r="G187" s="29">
        <v>0.288</v>
      </c>
      <c r="H187" s="27">
        <f>((G187*100)/F187)-100</f>
        <v>0</v>
      </c>
      <c r="I187" s="7">
        <f>FLOOR(G187,0.00001)*D187</f>
        <v>2016.0000000000002</v>
      </c>
    </row>
    <row r="188" spans="1:9" ht="13.5">
      <c r="A188" s="5"/>
      <c r="B188" s="24"/>
      <c r="C188" s="6" t="s">
        <v>41</v>
      </c>
      <c r="D188" s="21">
        <v>7000</v>
      </c>
      <c r="E188" s="28"/>
      <c r="F188" s="29"/>
      <c r="G188" s="29"/>
      <c r="H188" s="27"/>
      <c r="I188" s="7"/>
    </row>
    <row r="189" spans="1:9" ht="13.5">
      <c r="A189" s="5"/>
      <c r="B189" s="24"/>
      <c r="C189" s="6"/>
      <c r="D189" s="6"/>
      <c r="E189" s="14"/>
      <c r="F189" s="29"/>
      <c r="G189" s="29"/>
      <c r="H189" s="7"/>
      <c r="I189" s="7"/>
    </row>
    <row r="190" spans="1:9" ht="13.5">
      <c r="A190" s="11"/>
      <c r="B190" s="16" t="s">
        <v>14</v>
      </c>
      <c r="C190" s="12">
        <f>SUM(C10:C189)</f>
        <v>67814986</v>
      </c>
      <c r="D190" s="19">
        <f>SUM(D10+D13+D16+D20+D23+D26+D29+D33+D38+D46+D54+D57+D60+D63+D66+D69+D75+D81+D84+D88+D94+D97+D100+D105+D111+D114+D117+D120+D125+D128+D136+D139+D145+D151+D157+D160+D163+D168+D171+D174+D178+D181+D184+D187)</f>
        <v>42565635</v>
      </c>
      <c r="E190" s="25">
        <f>(D190*100)/C190</f>
        <v>62.76729895660525</v>
      </c>
      <c r="F190" s="20"/>
      <c r="G190" s="20"/>
      <c r="H190" s="13"/>
      <c r="I190" s="26">
        <f>SUM(I10:I189)</f>
        <v>13116151.953</v>
      </c>
    </row>
    <row r="191" ht="12.75">
      <c r="C191" s="15"/>
    </row>
    <row r="192" spans="1:9" ht="13.5">
      <c r="A192" s="17"/>
      <c r="B192" s="16" t="s">
        <v>12</v>
      </c>
      <c r="C192" s="19">
        <f>SUM(C190)</f>
        <v>67814986</v>
      </c>
      <c r="D192" s="19">
        <f>SUM(D190)</f>
        <v>42565635</v>
      </c>
      <c r="E192" s="25">
        <f>(D192*100)/C192</f>
        <v>62.76729895660525</v>
      </c>
      <c r="F192" s="18"/>
      <c r="G192" s="18"/>
      <c r="H192" s="18"/>
      <c r="I192" s="26">
        <f>SUM(I190)</f>
        <v>13116151.953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2008-01-03T17:08:25Z</cp:lastPrinted>
  <dcterms:created xsi:type="dcterms:W3CDTF">2005-05-09T20:19:33Z</dcterms:created>
  <dcterms:modified xsi:type="dcterms:W3CDTF">2008-01-10T19:20:28Z</dcterms:modified>
  <cp:category/>
  <cp:version/>
  <cp:contentType/>
  <cp:contentStatus/>
</cp:coreProperties>
</file>