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54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<sst xmlns="http://schemas.openxmlformats.org/spreadsheetml/2006/main" count="58" uniqueCount="36">
  <si>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</si>
  <si>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</si>
  <si>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</si>
  <si>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</si>
  <si>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</si>
  <si>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</si>
  <si>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</si>
  <si>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</si>
  <si>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</si>
  <si>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</si>
  <si>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</si>
  <si>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</si>
  <si>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</si>
  <si>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</si>
  <si>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</si>
  <si>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</si>
  <si>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</si>
  <si>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</si>
  <si>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</si>
  <si>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RS</t>
  </si>
  <si>
    <t xml:space="preserve">         AVISO DE VENDA DE FEIJÃO ANÃO PRETO - Nº 654/07- 21/11/2007</t>
  </si>
  <si>
    <t>PR</t>
  </si>
  <si>
    <t>Apucarana</t>
  </si>
  <si>
    <t>Boa Ventura de São Roque</t>
  </si>
  <si>
    <t>Candoi</t>
  </si>
  <si>
    <t>Irati</t>
  </si>
  <si>
    <t>Lapa</t>
  </si>
  <si>
    <t>Estação</t>
  </si>
  <si>
    <t>Faxinal do Soturno</t>
  </si>
  <si>
    <t>Nova Palmas</t>
  </si>
  <si>
    <t>Sanaduva</t>
  </si>
  <si>
    <t>Sarandi</t>
  </si>
  <si>
    <t>Soledade</t>
  </si>
  <si>
    <t>BBM PR</t>
  </si>
  <si>
    <t>BBM PE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</si>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</sst>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185" fontId="1" fillId="0" borderId="0" xfId="20" applyNumberFormat="1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3"/>
  <sheetViews>
    <sheetView tabSelected="1" workbookViewId="0" topLeftCell="C46">
      <selection activeCell="I59" sqref="I5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20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21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404390</v>
      </c>
      <c r="D10" s="21">
        <f>SUM(D11:D11)</f>
        <v>320000</v>
      </c>
      <c r="E10" s="28">
        <f>(D10*100)/C10</f>
        <v>79.13153144241944</v>
      </c>
      <c r="F10" s="30">
        <v>0.9</v>
      </c>
      <c r="G10" s="32">
        <v>1.25</v>
      </c>
      <c r="H10" s="27">
        <f>((G10*100)/F10)-100</f>
        <v>38.888888888888886</v>
      </c>
      <c r="I10" s="7">
        <f>FLOOR(G10,0.00001)*D10</f>
        <v>400000</v>
      </c>
    </row>
    <row r="11" spans="1:9" ht="13.5">
      <c r="A11" s="5"/>
      <c r="B11" s="24"/>
      <c r="C11" s="6" t="s">
        <v>33</v>
      </c>
      <c r="D11" s="21">
        <v>320000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23</v>
      </c>
      <c r="C13" s="6">
        <v>87028</v>
      </c>
      <c r="D13" s="21">
        <f>SUM(D14:D14)</f>
        <v>60000</v>
      </c>
      <c r="E13" s="28">
        <f>(D13*100)/C13</f>
        <v>68.94332858390403</v>
      </c>
      <c r="F13" s="30">
        <v>0.9</v>
      </c>
      <c r="G13" s="30">
        <v>1.21</v>
      </c>
      <c r="H13" s="27">
        <f>((G13*100)/F13)-100</f>
        <v>34.44444444444443</v>
      </c>
      <c r="I13" s="7">
        <f>FLOOR(G13,0.00001)*D13</f>
        <v>72600.00000000001</v>
      </c>
    </row>
    <row r="14" spans="1:9" ht="13.5">
      <c r="A14" s="5"/>
      <c r="B14" s="24"/>
      <c r="C14" s="6" t="s">
        <v>34</v>
      </c>
      <c r="D14" s="21">
        <v>60000</v>
      </c>
      <c r="E14" s="28"/>
      <c r="F14" s="30"/>
      <c r="G14" s="30"/>
      <c r="H14" s="27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24</v>
      </c>
      <c r="C16" s="6">
        <v>10000</v>
      </c>
      <c r="D16" s="21">
        <f>SUM(D17:D17)</f>
        <v>10000</v>
      </c>
      <c r="E16" s="28">
        <f>(D16*100)/C16</f>
        <v>100</v>
      </c>
      <c r="F16" s="30">
        <v>0.9</v>
      </c>
      <c r="G16" s="32">
        <v>1.25</v>
      </c>
      <c r="H16" s="27">
        <f>((G16*100)/F16)-100</f>
        <v>38.888888888888886</v>
      </c>
      <c r="I16" s="7">
        <f>FLOOR(G16,0.00001)*D16</f>
        <v>12500</v>
      </c>
    </row>
    <row r="17" spans="1:9" ht="13.5">
      <c r="A17" s="5"/>
      <c r="B17" s="24"/>
      <c r="C17" s="6" t="s">
        <v>33</v>
      </c>
      <c r="D17" s="21">
        <v>10000</v>
      </c>
      <c r="E17" s="29"/>
      <c r="F17" s="30"/>
      <c r="G17" s="32"/>
      <c r="H17" s="27"/>
      <c r="I17" s="7"/>
    </row>
    <row r="18" spans="1:9" ht="13.5">
      <c r="A18" s="5"/>
      <c r="B18" s="24"/>
      <c r="C18" s="6"/>
      <c r="D18" s="6"/>
      <c r="E18" s="14"/>
      <c r="F18" s="30"/>
      <c r="G18" s="30"/>
      <c r="H18" s="7"/>
      <c r="I18" s="7"/>
    </row>
    <row r="19" spans="1:9" ht="13.5">
      <c r="A19" s="5">
        <v>4</v>
      </c>
      <c r="B19" s="24" t="s">
        <v>24</v>
      </c>
      <c r="C19" s="6">
        <v>103720</v>
      </c>
      <c r="D19" s="21">
        <f>SUM(D20:D20)</f>
        <v>103720</v>
      </c>
      <c r="E19" s="28">
        <f>(D19*100)/C19</f>
        <v>100</v>
      </c>
      <c r="F19" s="30">
        <v>0.9</v>
      </c>
      <c r="G19" s="32">
        <v>1.26</v>
      </c>
      <c r="H19" s="27">
        <f>((G19*100)/F19)-100</f>
        <v>40</v>
      </c>
      <c r="I19" s="7">
        <f>FLOOR(G19,0.00001)*D19</f>
        <v>130687.2</v>
      </c>
    </row>
    <row r="20" spans="1:9" ht="13.5">
      <c r="A20" s="5"/>
      <c r="B20" s="24"/>
      <c r="C20" s="6" t="s">
        <v>33</v>
      </c>
      <c r="D20" s="21">
        <v>103720</v>
      </c>
      <c r="E20" s="28"/>
      <c r="F20" s="30"/>
      <c r="G20" s="32"/>
      <c r="H20" s="27"/>
      <c r="I20" s="7"/>
    </row>
    <row r="21" spans="1:9" ht="13.5">
      <c r="A21" s="5"/>
      <c r="B21" s="24"/>
      <c r="C21" s="6"/>
      <c r="D21" s="6"/>
      <c r="E21" s="14"/>
      <c r="F21" s="30"/>
      <c r="G21" s="30"/>
      <c r="H21" s="7"/>
      <c r="I21" s="7"/>
    </row>
    <row r="22" spans="1:9" ht="13.5">
      <c r="A22" s="5">
        <v>5</v>
      </c>
      <c r="B22" s="24" t="s">
        <v>25</v>
      </c>
      <c r="C22" s="6">
        <v>180000</v>
      </c>
      <c r="D22" s="21">
        <f>SUM(D23:D24)</f>
        <v>180000</v>
      </c>
      <c r="E22" s="28">
        <f>(D22*100)/C22</f>
        <v>100</v>
      </c>
      <c r="F22" s="30">
        <v>0.9</v>
      </c>
      <c r="G22" s="30">
        <v>1.33</v>
      </c>
      <c r="H22" s="27">
        <f>((G22*100)/F22)-100</f>
        <v>47.77777777777777</v>
      </c>
      <c r="I22" s="7">
        <f>FLOOR(G22,0.00001)*D22</f>
        <v>239400</v>
      </c>
    </row>
    <row r="23" spans="1:9" ht="13.5">
      <c r="A23" s="5"/>
      <c r="B23" s="24"/>
      <c r="C23" s="6" t="s">
        <v>35</v>
      </c>
      <c r="D23" s="21">
        <v>130000</v>
      </c>
      <c r="E23" s="28"/>
      <c r="F23" s="30"/>
      <c r="G23" s="30"/>
      <c r="H23" s="27"/>
      <c r="I23" s="7"/>
    </row>
    <row r="24" spans="1:9" ht="13.5">
      <c r="A24" s="5"/>
      <c r="B24" s="24"/>
      <c r="C24" s="6" t="s">
        <v>33</v>
      </c>
      <c r="D24" s="21">
        <v>50000</v>
      </c>
      <c r="E24" s="28"/>
      <c r="F24" s="30"/>
      <c r="G24" s="30"/>
      <c r="H24" s="27"/>
      <c r="I24" s="7"/>
    </row>
    <row r="25" spans="1:9" ht="13.5">
      <c r="A25" s="5"/>
      <c r="B25" s="24"/>
      <c r="C25" s="6"/>
      <c r="D25" s="6"/>
      <c r="E25" s="14"/>
      <c r="F25" s="30"/>
      <c r="G25" s="30"/>
      <c r="H25" s="7"/>
      <c r="I25" s="7"/>
    </row>
    <row r="26" spans="1:9" ht="13.5">
      <c r="A26" s="5">
        <v>6</v>
      </c>
      <c r="B26" s="24" t="s">
        <v>26</v>
      </c>
      <c r="C26" s="6">
        <v>792000</v>
      </c>
      <c r="D26" s="21">
        <f>SUM(D27:D28)</f>
        <v>792000</v>
      </c>
      <c r="E26" s="28">
        <f>(D26*100)/C26</f>
        <v>100</v>
      </c>
      <c r="F26" s="30">
        <v>0.9</v>
      </c>
      <c r="G26" s="32">
        <v>1.36</v>
      </c>
      <c r="H26" s="27">
        <f>((G26*100)/F26)-100</f>
        <v>51.111111111111114</v>
      </c>
      <c r="I26" s="7">
        <f>FLOOR(G26,0.00001)*D26</f>
        <v>1077120</v>
      </c>
    </row>
    <row r="27" spans="1:9" ht="13.5">
      <c r="A27" s="5"/>
      <c r="B27" s="24"/>
      <c r="C27" s="6" t="s">
        <v>35</v>
      </c>
      <c r="D27" s="21">
        <v>272000</v>
      </c>
      <c r="E27" s="28"/>
      <c r="F27" s="30"/>
      <c r="G27" s="32"/>
      <c r="H27" s="27"/>
      <c r="I27" s="7"/>
    </row>
    <row r="28" spans="1:9" ht="13.5">
      <c r="A28" s="5"/>
      <c r="B28" s="24"/>
      <c r="C28" s="6" t="s">
        <v>33</v>
      </c>
      <c r="D28" s="21">
        <v>520000</v>
      </c>
      <c r="E28" s="29"/>
      <c r="F28" s="30"/>
      <c r="G28" s="32"/>
      <c r="H28" s="27"/>
      <c r="I28" s="7"/>
    </row>
    <row r="29" spans="1:9" ht="13.5">
      <c r="A29" s="5"/>
      <c r="B29" s="24"/>
      <c r="C29" s="6"/>
      <c r="D29" s="6"/>
      <c r="E29" s="14"/>
      <c r="F29" s="30"/>
      <c r="G29" s="30"/>
      <c r="H29" s="7"/>
      <c r="I29" s="7"/>
    </row>
    <row r="30" spans="1:9" ht="13.5">
      <c r="A30" s="11"/>
      <c r="B30" s="16" t="s">
        <v>14</v>
      </c>
      <c r="C30" s="12">
        <f>SUM(C9:C29)</f>
        <v>1577138</v>
      </c>
      <c r="D30" s="19">
        <f>SUM(D10,D13,D16,D19,D22,D26)</f>
        <v>1465720</v>
      </c>
      <c r="E30" s="25">
        <f>(D30*100)/C30</f>
        <v>92.93543114172634</v>
      </c>
      <c r="F30" s="20"/>
      <c r="G30" s="20"/>
      <c r="H30" s="13"/>
      <c r="I30" s="26">
        <f>SUM(I9:I29)</f>
        <v>1932307.2</v>
      </c>
    </row>
    <row r="31" spans="3:7" ht="12.75">
      <c r="C31" s="15"/>
      <c r="F31" s="34"/>
      <c r="G31" s="34"/>
    </row>
    <row r="32" spans="1:9" ht="13.5">
      <c r="A32" s="37" t="s">
        <v>21</v>
      </c>
      <c r="B32" s="38"/>
      <c r="C32" s="38"/>
      <c r="D32" s="38"/>
      <c r="E32" s="38"/>
      <c r="F32" s="38"/>
      <c r="G32" s="38"/>
      <c r="H32" s="38"/>
      <c r="I32" s="39"/>
    </row>
    <row r="33" spans="1:9" ht="13.5">
      <c r="A33" s="9"/>
      <c r="B33" s="9"/>
      <c r="C33" s="9"/>
      <c r="D33" s="9"/>
      <c r="E33" s="9"/>
      <c r="F33" s="9"/>
      <c r="G33" s="9"/>
      <c r="H33" s="9"/>
      <c r="I33" s="10"/>
    </row>
    <row r="34" spans="1:9" ht="13.5">
      <c r="A34" s="5">
        <v>7</v>
      </c>
      <c r="B34" s="24" t="s">
        <v>27</v>
      </c>
      <c r="C34" s="6">
        <v>253720</v>
      </c>
      <c r="D34" s="21">
        <f>SUM(D35:D35)</f>
        <v>253720</v>
      </c>
      <c r="E34" s="28">
        <f>(D34*100)/C34</f>
        <v>100</v>
      </c>
      <c r="F34" s="30">
        <v>0.9</v>
      </c>
      <c r="G34" s="32">
        <v>1.1</v>
      </c>
      <c r="H34" s="27">
        <f>((G34*100)/F34)-100</f>
        <v>22.22222222222223</v>
      </c>
      <c r="I34" s="7">
        <f>FLOOR(G34,0.00001)*D34</f>
        <v>279092</v>
      </c>
    </row>
    <row r="35" spans="1:9" ht="13.5">
      <c r="A35" s="5"/>
      <c r="B35" s="24"/>
      <c r="C35" s="6" t="s">
        <v>33</v>
      </c>
      <c r="D35" s="21">
        <v>253720</v>
      </c>
      <c r="E35" s="28"/>
      <c r="F35" s="30"/>
      <c r="G35" s="30"/>
      <c r="H35" s="27"/>
      <c r="I35" s="7"/>
    </row>
    <row r="36" spans="1:9" ht="13.5">
      <c r="A36" s="5"/>
      <c r="B36" s="24"/>
      <c r="C36" s="6"/>
      <c r="D36" s="6"/>
      <c r="E36" s="14"/>
      <c r="F36" s="30"/>
      <c r="G36" s="30"/>
      <c r="H36" s="7"/>
      <c r="I36" s="7"/>
    </row>
    <row r="37" spans="1:9" ht="13.5">
      <c r="A37" s="5">
        <v>8</v>
      </c>
      <c r="B37" s="24" t="s">
        <v>27</v>
      </c>
      <c r="C37" s="6">
        <v>43160</v>
      </c>
      <c r="D37" s="21">
        <f>SUM(D38:D38)</f>
        <v>43160</v>
      </c>
      <c r="E37" s="28">
        <f>(D37*100)/C37</f>
        <v>100</v>
      </c>
      <c r="F37" s="30">
        <v>0.9</v>
      </c>
      <c r="G37" s="30">
        <v>1.05</v>
      </c>
      <c r="H37" s="27">
        <f>((G37*100)/F37)-100</f>
        <v>16.666666666666657</v>
      </c>
      <c r="I37" s="7">
        <f>FLOOR(G37,0.00001)*D37</f>
        <v>45318</v>
      </c>
    </row>
    <row r="38" spans="1:9" ht="13.5">
      <c r="A38" s="5"/>
      <c r="B38" s="24"/>
      <c r="C38" s="6" t="s">
        <v>33</v>
      </c>
      <c r="D38" s="21">
        <v>43160</v>
      </c>
      <c r="E38" s="28"/>
      <c r="F38" s="30"/>
      <c r="G38" s="30"/>
      <c r="H38" s="27"/>
      <c r="I38" s="7"/>
    </row>
    <row r="39" spans="1:9" ht="13.5">
      <c r="A39" s="5"/>
      <c r="B39" s="24"/>
      <c r="C39" s="6"/>
      <c r="D39" s="6"/>
      <c r="E39" s="14"/>
      <c r="F39" s="30"/>
      <c r="G39" s="30"/>
      <c r="H39" s="7"/>
      <c r="I39" s="7"/>
    </row>
    <row r="40" spans="1:9" ht="13.5">
      <c r="A40" s="5">
        <v>9</v>
      </c>
      <c r="B40" s="24" t="s">
        <v>28</v>
      </c>
      <c r="C40" s="6">
        <v>252450</v>
      </c>
      <c r="D40" s="21">
        <f>SUM(D41:D42)</f>
        <v>100000</v>
      </c>
      <c r="E40" s="28">
        <f>(D40*100)/C40</f>
        <v>39.61180431768667</v>
      </c>
      <c r="F40" s="30">
        <v>0.9</v>
      </c>
      <c r="G40" s="32">
        <v>1.25</v>
      </c>
      <c r="H40" s="27">
        <f>((G40*100)/F40)-100</f>
        <v>38.888888888888886</v>
      </c>
      <c r="I40" s="7">
        <f>FLOOR(G40,0.00001)*D40</f>
        <v>125000</v>
      </c>
    </row>
    <row r="41" spans="1:9" ht="13.5">
      <c r="A41" s="5"/>
      <c r="B41" s="24"/>
      <c r="C41" s="6" t="s">
        <v>33</v>
      </c>
      <c r="D41" s="21">
        <v>30000</v>
      </c>
      <c r="E41" s="28"/>
      <c r="F41" s="30"/>
      <c r="G41" s="32"/>
      <c r="H41" s="27"/>
      <c r="I41" s="7"/>
    </row>
    <row r="42" spans="1:9" ht="13.5">
      <c r="A42" s="5"/>
      <c r="B42" s="24"/>
      <c r="C42" s="6" t="s">
        <v>19</v>
      </c>
      <c r="D42" s="21">
        <v>70000</v>
      </c>
      <c r="E42" s="29"/>
      <c r="F42" s="30"/>
      <c r="G42" s="32"/>
      <c r="H42" s="27"/>
      <c r="I42" s="7"/>
    </row>
    <row r="43" spans="1:9" ht="13.5">
      <c r="A43" s="5"/>
      <c r="B43" s="24"/>
      <c r="C43" s="6"/>
      <c r="D43" s="6"/>
      <c r="E43" s="14"/>
      <c r="F43" s="30"/>
      <c r="G43" s="30"/>
      <c r="H43" s="7"/>
      <c r="I43" s="7"/>
    </row>
    <row r="44" spans="1:9" ht="13.5">
      <c r="A44" s="5">
        <v>10</v>
      </c>
      <c r="B44" s="24" t="s">
        <v>29</v>
      </c>
      <c r="C44" s="6">
        <v>100000</v>
      </c>
      <c r="D44" s="21">
        <f>SUM(D45:D45)</f>
        <v>100000</v>
      </c>
      <c r="E44" s="28">
        <f>(D44*100)/C44</f>
        <v>100</v>
      </c>
      <c r="F44" s="30">
        <v>0.9</v>
      </c>
      <c r="G44" s="32">
        <v>1.17</v>
      </c>
      <c r="H44" s="27">
        <f>((G44*100)/F44)-100</f>
        <v>30</v>
      </c>
      <c r="I44" s="7">
        <f>FLOOR(G44,0.00001)*D44</f>
        <v>117000.00000000001</v>
      </c>
    </row>
    <row r="45" spans="1:9" ht="13.5">
      <c r="A45" s="5"/>
      <c r="B45" s="24"/>
      <c r="C45" s="6" t="s">
        <v>33</v>
      </c>
      <c r="D45" s="21">
        <v>100000</v>
      </c>
      <c r="E45" s="28"/>
      <c r="F45" s="30"/>
      <c r="G45" s="32"/>
      <c r="H45" s="27"/>
      <c r="I45" s="7"/>
    </row>
    <row r="46" spans="1:9" ht="13.5">
      <c r="A46" s="5"/>
      <c r="B46" s="24"/>
      <c r="C46" s="6"/>
      <c r="D46" s="6"/>
      <c r="E46" s="14"/>
      <c r="F46" s="30"/>
      <c r="G46" s="30"/>
      <c r="H46" s="7"/>
      <c r="I46" s="7"/>
    </row>
    <row r="47" spans="1:9" ht="13.5">
      <c r="A47" s="5">
        <v>11</v>
      </c>
      <c r="B47" s="24" t="s">
        <v>30</v>
      </c>
      <c r="C47" s="6">
        <v>215267</v>
      </c>
      <c r="D47" s="21">
        <f>SUM(D48:D49)</f>
        <v>215267</v>
      </c>
      <c r="E47" s="28">
        <f>(D47*100)/C47</f>
        <v>100</v>
      </c>
      <c r="F47" s="30">
        <v>0.9</v>
      </c>
      <c r="G47" s="30">
        <v>1.17</v>
      </c>
      <c r="H47" s="27">
        <f>((G47*100)/F47)-100</f>
        <v>30</v>
      </c>
      <c r="I47" s="7">
        <f>FLOOR(G47,0.00001)*D47</f>
        <v>251862.39000000004</v>
      </c>
    </row>
    <row r="48" spans="1:9" ht="13.5">
      <c r="A48" s="5"/>
      <c r="B48" s="24"/>
      <c r="C48" s="6" t="s">
        <v>33</v>
      </c>
      <c r="D48" s="21">
        <v>80000</v>
      </c>
      <c r="E48" s="28"/>
      <c r="F48" s="30"/>
      <c r="G48" s="30"/>
      <c r="H48" s="27"/>
      <c r="I48" s="7"/>
    </row>
    <row r="49" spans="1:9" ht="13.5">
      <c r="A49" s="5"/>
      <c r="B49" s="24"/>
      <c r="C49" s="6" t="s">
        <v>19</v>
      </c>
      <c r="D49" s="21">
        <v>135267</v>
      </c>
      <c r="E49" s="28"/>
      <c r="F49" s="30"/>
      <c r="G49" s="30"/>
      <c r="H49" s="27"/>
      <c r="I49" s="7"/>
    </row>
    <row r="50" spans="1:9" ht="13.5">
      <c r="A50" s="5"/>
      <c r="B50" s="24"/>
      <c r="C50" s="6"/>
      <c r="D50" s="6"/>
      <c r="E50" s="14"/>
      <c r="F50" s="30"/>
      <c r="G50" s="30"/>
      <c r="H50" s="7"/>
      <c r="I50" s="7"/>
    </row>
    <row r="51" spans="1:9" ht="13.5">
      <c r="A51" s="5">
        <v>12</v>
      </c>
      <c r="B51" s="24" t="s">
        <v>31</v>
      </c>
      <c r="C51" s="6">
        <v>227398</v>
      </c>
      <c r="D51" s="21">
        <f>SUM(D52:D52)</f>
        <v>227398</v>
      </c>
      <c r="E51" s="28">
        <f>(D51*100)/C51</f>
        <v>100</v>
      </c>
      <c r="F51" s="30">
        <v>0.9</v>
      </c>
      <c r="G51" s="32">
        <v>1.17</v>
      </c>
      <c r="H51" s="27">
        <f>((G51*100)/F51)-100</f>
        <v>30</v>
      </c>
      <c r="I51" s="7">
        <f>FLOOR(G51,0.00001)*D51</f>
        <v>266055.66000000003</v>
      </c>
    </row>
    <row r="52" spans="1:9" ht="13.5">
      <c r="A52" s="5"/>
      <c r="B52" s="24"/>
      <c r="C52" s="6" t="s">
        <v>33</v>
      </c>
      <c r="D52" s="21">
        <v>227398</v>
      </c>
      <c r="E52" s="29"/>
      <c r="F52" s="30"/>
      <c r="G52" s="32"/>
      <c r="H52" s="27"/>
      <c r="I52" s="7"/>
    </row>
    <row r="53" spans="1:9" ht="13.5">
      <c r="A53" s="5"/>
      <c r="B53" s="24"/>
      <c r="C53" s="6"/>
      <c r="D53" s="6"/>
      <c r="E53" s="14"/>
      <c r="F53" s="30"/>
      <c r="G53" s="30"/>
      <c r="H53" s="7"/>
      <c r="I53" s="7"/>
    </row>
    <row r="54" spans="1:9" ht="13.5">
      <c r="A54" s="5">
        <v>13</v>
      </c>
      <c r="B54" s="24" t="s">
        <v>32</v>
      </c>
      <c r="C54" s="6">
        <v>91467</v>
      </c>
      <c r="D54" s="21">
        <f>SUM(D55:D55)</f>
        <v>80000</v>
      </c>
      <c r="E54" s="28">
        <f>(D54*100)/C54</f>
        <v>87.46323810773285</v>
      </c>
      <c r="F54" s="30">
        <v>0.9</v>
      </c>
      <c r="G54" s="32">
        <v>1.13</v>
      </c>
      <c r="H54" s="27">
        <f>((G54*100)/F54)-100</f>
        <v>25.555555555555543</v>
      </c>
      <c r="I54" s="7">
        <f>FLOOR(G54,0.00001)*D54</f>
        <v>90400.00000000001</v>
      </c>
    </row>
    <row r="55" spans="1:9" ht="13.5">
      <c r="A55" s="5"/>
      <c r="B55" s="24"/>
      <c r="C55" s="6" t="s">
        <v>33</v>
      </c>
      <c r="D55" s="21">
        <v>80000</v>
      </c>
      <c r="E55" s="29"/>
      <c r="F55" s="30"/>
      <c r="G55" s="32"/>
      <c r="H55" s="27"/>
      <c r="I55" s="7"/>
    </row>
    <row r="56" spans="1:9" ht="13.5">
      <c r="A56" s="5"/>
      <c r="B56" s="24"/>
      <c r="C56" s="6"/>
      <c r="D56" s="6"/>
      <c r="E56" s="14"/>
      <c r="F56" s="30"/>
      <c r="G56" s="30"/>
      <c r="H56" s="7"/>
      <c r="I56" s="7"/>
    </row>
    <row r="57" spans="1:9" ht="13.5">
      <c r="A57" s="11"/>
      <c r="B57" s="16" t="s">
        <v>14</v>
      </c>
      <c r="C57" s="12">
        <f>SUM(C33:C56)</f>
        <v>1183462</v>
      </c>
      <c r="D57" s="19">
        <f>SUM(D34,D37,D40,D44,D47,D51,D54)</f>
        <v>1019545</v>
      </c>
      <c r="E57" s="25">
        <f>(D57*100)/C57</f>
        <v>86.1493651676184</v>
      </c>
      <c r="F57" s="20"/>
      <c r="G57" s="20"/>
      <c r="H57" s="13"/>
      <c r="I57" s="26">
        <f>SUM(I33:I56)</f>
        <v>1174728.05</v>
      </c>
    </row>
    <row r="58" spans="1:9" ht="13.5">
      <c r="A58" s="5"/>
      <c r="B58" s="24"/>
      <c r="C58" s="6"/>
      <c r="D58" s="6"/>
      <c r="E58" s="14"/>
      <c r="F58" s="30"/>
      <c r="G58" s="30"/>
      <c r="H58" s="7"/>
      <c r="I58" s="7"/>
    </row>
    <row r="59" spans="1:9" ht="13.5">
      <c r="A59" s="17"/>
      <c r="B59" s="16" t="s">
        <v>12</v>
      </c>
      <c r="C59" s="19">
        <f>SUM(C30,C57)</f>
        <v>2760600</v>
      </c>
      <c r="D59" s="19">
        <f>SUM(D30,D57)</f>
        <v>2485265</v>
      </c>
      <c r="E59" s="25">
        <f>(D59*100)/C59</f>
        <v>90.02626240672318</v>
      </c>
      <c r="F59" s="33"/>
      <c r="G59" s="33"/>
      <c r="H59" s="18"/>
      <c r="I59" s="31">
        <f>SUM(I30,I57)</f>
        <v>3107035.25</v>
      </c>
    </row>
    <row r="60" spans="3:7" ht="12.75">
      <c r="C60" s="15"/>
      <c r="F60" s="34"/>
      <c r="G60" s="34"/>
    </row>
    <row r="61" spans="3:7" ht="12.75">
      <c r="C61" s="15"/>
      <c r="F61" s="34"/>
      <c r="G61" s="34"/>
    </row>
    <row r="62" spans="2:7" ht="13.5">
      <c r="B62" s="5"/>
      <c r="C62" s="15"/>
      <c r="F62" s="34"/>
      <c r="G62" s="34"/>
    </row>
    <row r="63" spans="2:7" ht="13.5">
      <c r="B63" s="5"/>
      <c r="C63" s="15"/>
      <c r="F63" s="34"/>
      <c r="G63" s="34"/>
    </row>
    <row r="64" spans="2:7" ht="13.5">
      <c r="B64" s="5"/>
      <c r="C64" s="15"/>
      <c r="F64" s="34"/>
      <c r="G64" s="34"/>
    </row>
    <row r="65" spans="2:3" ht="13.5">
      <c r="B65" s="5"/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</sheetData>
  <mergeCells count="3">
    <mergeCell ref="A2:I2"/>
    <mergeCell ref="A8:I8"/>
    <mergeCell ref="A32:I3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2007-11-09T11:47:57Z</cp:lastPrinted>
  <dcterms:created xsi:type="dcterms:W3CDTF">2005-05-09T20:19:33Z</dcterms:created>
  <dcterms:modified xsi:type="dcterms:W3CDTF">2007-11-21T20:13:39Z</dcterms:modified>
  <cp:category/>
  <cp:version/>
  <cp:contentType/>
  <cp:contentStatus/>
</cp:coreProperties>
</file>