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39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<sst xmlns="http://schemas.openxmlformats.org/spreadsheetml/2006/main" count="81" uniqueCount="47">
  <si>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</si>
  <si>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</si>
  <si>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</si>
  <si>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</si>
  <si>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</si>
  <si>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</si>
  <si>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</si>
  <si>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</si>
  <si>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</si>
  <si>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</si>
  <si>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</si>
  <si>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</si>
  <si>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</si>
  <si>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</si>
  <si>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</si>
  <si>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</si>
  <si>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</si>
  <si>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</si>
  <si>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</si>
  <si>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campo Largo</t>
  </si>
  <si>
    <t>Candido de Abreu</t>
  </si>
  <si>
    <t>Irati</t>
  </si>
  <si>
    <t>Lapa</t>
  </si>
  <si>
    <t>Pitanga</t>
  </si>
  <si>
    <t>Rolândia</t>
  </si>
  <si>
    <t>Roncador</t>
  </si>
  <si>
    <t>PR</t>
  </si>
  <si>
    <t>RS</t>
  </si>
  <si>
    <t>Cachoeira do Sul</t>
  </si>
  <si>
    <t>Estação</t>
  </si>
  <si>
    <t>Ibiraiaras</t>
  </si>
  <si>
    <t>Passo Fundo</t>
  </si>
  <si>
    <t>Porto Alegre</t>
  </si>
  <si>
    <t>Sanaduva</t>
  </si>
  <si>
    <t>Silveira Martins</t>
  </si>
  <si>
    <t>Soledade</t>
  </si>
  <si>
    <t>AVISO DE VENDA DE FEIJÃO ANÃO CORES/PRETO - Nº 639/07- 13/11/2007</t>
  </si>
  <si>
    <t>BBM PR</t>
  </si>
  <si>
    <t>BCMM</t>
  </si>
  <si>
    <t>BBSB</t>
  </si>
  <si>
    <t>BCML</t>
  </si>
  <si>
    <t>BBM UB</t>
  </si>
  <si>
    <t>BBM GO</t>
  </si>
  <si>
    <t>BCMCO</t>
  </si>
  <si>
    <t>RETIRADO</t>
  </si>
  <si>
    <t>CANCELADO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</si>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</sst>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3"/>
  <sheetViews>
    <sheetView tabSelected="1" workbookViewId="0" topLeftCell="C67">
      <selection activeCell="I89" sqref="I89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36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26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19</v>
      </c>
      <c r="C10" s="6">
        <v>1300</v>
      </c>
      <c r="D10" s="21">
        <f>SUM(D11:D11)</f>
        <v>1300</v>
      </c>
      <c r="E10" s="28">
        <f>(D10*100)/C10</f>
        <v>100</v>
      </c>
      <c r="F10" s="30">
        <v>0.9</v>
      </c>
      <c r="G10" s="31">
        <v>0.9</v>
      </c>
      <c r="H10" s="27">
        <f>((G10*100)/F10)-100</f>
        <v>0</v>
      </c>
      <c r="I10" s="7">
        <f>FLOOR(G10,0.00001)*D10</f>
        <v>1170</v>
      </c>
    </row>
    <row r="11" spans="1:9" ht="13.5">
      <c r="A11" s="5"/>
      <c r="B11" s="24"/>
      <c r="C11" s="6" t="s">
        <v>37</v>
      </c>
      <c r="D11" s="21">
        <v>1300</v>
      </c>
      <c r="E11" s="28"/>
      <c r="F11" s="30"/>
      <c r="G11" s="30"/>
      <c r="H11" s="27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20</v>
      </c>
      <c r="C13" s="6">
        <v>178367</v>
      </c>
      <c r="D13" s="21">
        <f>SUM(D14:D16)</f>
        <v>178367</v>
      </c>
      <c r="E13" s="28">
        <f>(D13*100)/C13</f>
        <v>100</v>
      </c>
      <c r="F13" s="30">
        <v>0.9</v>
      </c>
      <c r="G13" s="30">
        <v>1.2001</v>
      </c>
      <c r="H13" s="27">
        <f>((G13*100)/F13)-100</f>
        <v>33.344444444444434</v>
      </c>
      <c r="I13" s="7">
        <f>FLOOR(G13,0.00001)*D13</f>
        <v>214058.23670000004</v>
      </c>
    </row>
    <row r="14" spans="1:9" ht="13.5">
      <c r="A14" s="5"/>
      <c r="B14" s="24"/>
      <c r="C14" s="6" t="s">
        <v>38</v>
      </c>
      <c r="D14" s="21">
        <v>78367</v>
      </c>
      <c r="E14" s="28"/>
      <c r="F14" s="30"/>
      <c r="G14" s="30"/>
      <c r="H14" s="27"/>
      <c r="I14" s="7"/>
    </row>
    <row r="15" spans="1:9" ht="13.5">
      <c r="A15" s="5"/>
      <c r="B15" s="24"/>
      <c r="C15" s="6" t="s">
        <v>40</v>
      </c>
      <c r="D15" s="21">
        <v>20000</v>
      </c>
      <c r="E15" s="28"/>
      <c r="F15" s="30"/>
      <c r="G15" s="30"/>
      <c r="H15" s="27"/>
      <c r="I15" s="7"/>
    </row>
    <row r="16" spans="1:9" ht="13.5">
      <c r="A16" s="5"/>
      <c r="B16" s="24"/>
      <c r="C16" s="6" t="s">
        <v>41</v>
      </c>
      <c r="D16" s="21">
        <v>80000</v>
      </c>
      <c r="E16" s="28"/>
      <c r="F16" s="30"/>
      <c r="G16" s="30"/>
      <c r="H16" s="27"/>
      <c r="I16" s="7"/>
    </row>
    <row r="17" spans="1:9" ht="13.5">
      <c r="A17" s="5"/>
      <c r="B17" s="24"/>
      <c r="C17" s="6"/>
      <c r="D17" s="6"/>
      <c r="E17" s="14"/>
      <c r="F17" s="30"/>
      <c r="G17" s="30"/>
      <c r="H17" s="7"/>
      <c r="I17" s="7"/>
    </row>
    <row r="18" spans="1:9" ht="13.5">
      <c r="A18" s="5">
        <v>3</v>
      </c>
      <c r="B18" s="24" t="s">
        <v>21</v>
      </c>
      <c r="C18" s="6">
        <v>921962</v>
      </c>
      <c r="D18" s="21">
        <f>SUM(D19:D21)</f>
        <v>921962</v>
      </c>
      <c r="E18" s="28">
        <f>(D18*100)/C18</f>
        <v>100</v>
      </c>
      <c r="F18" s="30">
        <v>0.9</v>
      </c>
      <c r="G18" s="31">
        <v>1.22</v>
      </c>
      <c r="H18" s="27">
        <f>((G18*100)/F18)-100</f>
        <v>35.55555555555554</v>
      </c>
      <c r="I18" s="7">
        <f>FLOOR(G18,0.00001)*D18</f>
        <v>1124793.6400000001</v>
      </c>
    </row>
    <row r="19" spans="1:9" ht="13.5">
      <c r="A19" s="5"/>
      <c r="B19" s="24"/>
      <c r="C19" s="6" t="s">
        <v>38</v>
      </c>
      <c r="D19" s="21">
        <v>120000</v>
      </c>
      <c r="E19" s="28"/>
      <c r="F19" s="30"/>
      <c r="G19" s="31"/>
      <c r="H19" s="27"/>
      <c r="I19" s="7"/>
    </row>
    <row r="20" spans="1:9" ht="13.5">
      <c r="A20" s="5"/>
      <c r="B20" s="24"/>
      <c r="C20" s="6" t="s">
        <v>39</v>
      </c>
      <c r="D20" s="21">
        <v>281962</v>
      </c>
      <c r="E20" s="28"/>
      <c r="F20" s="30"/>
      <c r="G20" s="31"/>
      <c r="H20" s="27"/>
      <c r="I20" s="7"/>
    </row>
    <row r="21" spans="1:9" ht="13.5">
      <c r="A21" s="5"/>
      <c r="B21" s="24"/>
      <c r="C21" s="6" t="s">
        <v>37</v>
      </c>
      <c r="D21" s="21">
        <v>520000</v>
      </c>
      <c r="E21" s="29"/>
      <c r="F21" s="30"/>
      <c r="G21" s="31"/>
      <c r="H21" s="27"/>
      <c r="I21" s="7"/>
    </row>
    <row r="22" spans="1:9" ht="13.5">
      <c r="A22" s="5"/>
      <c r="B22" s="24"/>
      <c r="C22" s="6"/>
      <c r="D22" s="6"/>
      <c r="E22" s="14"/>
      <c r="F22" s="30"/>
      <c r="G22" s="30"/>
      <c r="H22" s="7"/>
      <c r="I22" s="7"/>
    </row>
    <row r="23" spans="1:9" ht="13.5">
      <c r="A23" s="5">
        <v>4</v>
      </c>
      <c r="B23" s="24" t="s">
        <v>22</v>
      </c>
      <c r="C23" s="6">
        <v>1516901</v>
      </c>
      <c r="D23" s="21">
        <f>SUM(D24:D25)</f>
        <v>1516901</v>
      </c>
      <c r="E23" s="28">
        <f>(D23*100)/C23</f>
        <v>100</v>
      </c>
      <c r="F23" s="30">
        <v>0.9</v>
      </c>
      <c r="G23" s="31">
        <v>1.267</v>
      </c>
      <c r="H23" s="27">
        <f>((G23*100)/F23)-100</f>
        <v>40.77777777777777</v>
      </c>
      <c r="I23" s="7">
        <f>FLOOR(G23,0.00001)*D23</f>
        <v>1921913.5670000003</v>
      </c>
    </row>
    <row r="24" spans="1:9" ht="13.5">
      <c r="A24" s="5"/>
      <c r="B24" s="24"/>
      <c r="C24" s="6" t="s">
        <v>39</v>
      </c>
      <c r="D24" s="21">
        <v>900000</v>
      </c>
      <c r="E24" s="28"/>
      <c r="F24" s="30"/>
      <c r="G24" s="31"/>
      <c r="H24" s="27"/>
      <c r="I24" s="7"/>
    </row>
    <row r="25" spans="1:9" ht="13.5">
      <c r="A25" s="5"/>
      <c r="B25" s="24"/>
      <c r="C25" s="6" t="s">
        <v>37</v>
      </c>
      <c r="D25" s="21">
        <v>616901</v>
      </c>
      <c r="E25" s="28"/>
      <c r="F25" s="30"/>
      <c r="G25" s="30"/>
      <c r="H25" s="27"/>
      <c r="I25" s="7"/>
    </row>
    <row r="26" spans="1:9" ht="13.5">
      <c r="A26" s="5"/>
      <c r="B26" s="24"/>
      <c r="C26" s="6"/>
      <c r="D26" s="6"/>
      <c r="E26" s="14"/>
      <c r="F26" s="30"/>
      <c r="G26" s="30"/>
      <c r="H26" s="7"/>
      <c r="I26" s="7"/>
    </row>
    <row r="27" spans="1:9" ht="13.5">
      <c r="A27" s="5">
        <v>5</v>
      </c>
      <c r="B27" s="24" t="s">
        <v>23</v>
      </c>
      <c r="C27" s="6">
        <v>51240</v>
      </c>
      <c r="D27" s="21">
        <f>SUM(D28:D28)</f>
        <v>51240</v>
      </c>
      <c r="E27" s="28">
        <f>(D27*100)/C27</f>
        <v>100</v>
      </c>
      <c r="F27" s="30">
        <v>0.9</v>
      </c>
      <c r="G27" s="30">
        <v>1.18</v>
      </c>
      <c r="H27" s="27">
        <f>((G27*100)/F27)-100</f>
        <v>31.111111111111114</v>
      </c>
      <c r="I27" s="7">
        <f>FLOOR(G27,0.00001)*D27</f>
        <v>60463.20000000001</v>
      </c>
    </row>
    <row r="28" spans="1:9" ht="13.5">
      <c r="A28" s="5"/>
      <c r="B28" s="24"/>
      <c r="C28" s="6" t="s">
        <v>42</v>
      </c>
      <c r="D28" s="21">
        <v>51240</v>
      </c>
      <c r="E28" s="28"/>
      <c r="F28" s="30"/>
      <c r="G28" s="30"/>
      <c r="H28" s="27"/>
      <c r="I28" s="7"/>
    </row>
    <row r="29" spans="1:9" ht="13.5">
      <c r="A29" s="5"/>
      <c r="B29" s="24"/>
      <c r="C29" s="6"/>
      <c r="D29" s="6"/>
      <c r="E29" s="14"/>
      <c r="F29" s="30"/>
      <c r="G29" s="30"/>
      <c r="H29" s="7"/>
      <c r="I29" s="7"/>
    </row>
    <row r="30" spans="1:9" ht="13.5">
      <c r="A30" s="5">
        <v>6</v>
      </c>
      <c r="B30" s="24" t="s">
        <v>24</v>
      </c>
      <c r="C30" s="6">
        <v>674125</v>
      </c>
      <c r="D30" s="21">
        <f>SUM(D31:D34)</f>
        <v>674125</v>
      </c>
      <c r="E30" s="28">
        <f>(D30*100)/C30</f>
        <v>100</v>
      </c>
      <c r="F30" s="30">
        <v>0.9</v>
      </c>
      <c r="G30" s="31">
        <v>1.235</v>
      </c>
      <c r="H30" s="27">
        <f>((G30*100)/F30)-100</f>
        <v>37.22222222222223</v>
      </c>
      <c r="I30" s="7">
        <f>FLOOR(G30,0.00001)*D30</f>
        <v>832544.3750000001</v>
      </c>
    </row>
    <row r="31" spans="1:9" ht="13.5">
      <c r="A31" s="5"/>
      <c r="B31" s="24"/>
      <c r="C31" s="6" t="s">
        <v>38</v>
      </c>
      <c r="D31" s="21">
        <v>60000</v>
      </c>
      <c r="E31" s="28"/>
      <c r="F31" s="30"/>
      <c r="G31" s="31"/>
      <c r="H31" s="27"/>
      <c r="I31" s="7"/>
    </row>
    <row r="32" spans="1:9" ht="13.5">
      <c r="A32" s="5"/>
      <c r="B32" s="24"/>
      <c r="C32" s="6" t="s">
        <v>39</v>
      </c>
      <c r="D32" s="21">
        <v>212125</v>
      </c>
      <c r="E32" s="28"/>
      <c r="F32" s="30"/>
      <c r="G32" s="31"/>
      <c r="H32" s="27"/>
      <c r="I32" s="7"/>
    </row>
    <row r="33" spans="1:9" ht="13.5">
      <c r="A33" s="5"/>
      <c r="B33" s="24"/>
      <c r="C33" s="6" t="s">
        <v>42</v>
      </c>
      <c r="D33" s="21">
        <v>54000</v>
      </c>
      <c r="E33" s="28"/>
      <c r="F33" s="30"/>
      <c r="G33" s="31"/>
      <c r="H33" s="27"/>
      <c r="I33" s="7"/>
    </row>
    <row r="34" spans="1:9" ht="13.5">
      <c r="A34" s="5"/>
      <c r="B34" s="24"/>
      <c r="C34" s="6" t="s">
        <v>37</v>
      </c>
      <c r="D34" s="21">
        <v>348000</v>
      </c>
      <c r="E34" s="29"/>
      <c r="F34" s="30"/>
      <c r="G34" s="31"/>
      <c r="H34" s="27"/>
      <c r="I34" s="7"/>
    </row>
    <row r="35" spans="1:9" ht="13.5">
      <c r="A35" s="5"/>
      <c r="B35" s="24"/>
      <c r="C35" s="6"/>
      <c r="D35" s="6"/>
      <c r="E35" s="14"/>
      <c r="F35" s="30"/>
      <c r="G35" s="30"/>
      <c r="H35" s="7"/>
      <c r="I35" s="7"/>
    </row>
    <row r="36" spans="1:9" ht="13.5">
      <c r="A36" s="5">
        <v>7</v>
      </c>
      <c r="B36" s="24" t="s">
        <v>25</v>
      </c>
      <c r="C36" s="6">
        <v>26916</v>
      </c>
      <c r="D36" s="21">
        <f>SUM(D37:D37)</f>
        <v>26916</v>
      </c>
      <c r="E36" s="28">
        <f>(D36*100)/C36</f>
        <v>100</v>
      </c>
      <c r="F36" s="30">
        <v>0.85</v>
      </c>
      <c r="G36" s="31">
        <v>1.4</v>
      </c>
      <c r="H36" s="27">
        <f>((G36*100)/F36)-100</f>
        <v>64.70588235294119</v>
      </c>
      <c r="I36" s="7">
        <f>FLOOR(G36,0.00001)*D36</f>
        <v>37682.4</v>
      </c>
    </row>
    <row r="37" spans="1:9" ht="13.5">
      <c r="A37" s="5"/>
      <c r="B37" s="24"/>
      <c r="C37" s="6" t="s">
        <v>37</v>
      </c>
      <c r="D37" s="21">
        <v>26916</v>
      </c>
      <c r="E37" s="29"/>
      <c r="F37" s="30"/>
      <c r="G37" s="31"/>
      <c r="H37" s="27"/>
      <c r="I37" s="7"/>
    </row>
    <row r="38" spans="1:9" ht="13.5">
      <c r="A38" s="5"/>
      <c r="B38" s="24"/>
      <c r="C38" s="6"/>
      <c r="D38" s="6"/>
      <c r="E38" s="14"/>
      <c r="F38" s="30"/>
      <c r="G38" s="30"/>
      <c r="H38" s="7"/>
      <c r="I38" s="7"/>
    </row>
    <row r="39" spans="1:9" ht="13.5">
      <c r="A39" s="5">
        <v>8</v>
      </c>
      <c r="B39" s="24" t="s">
        <v>25</v>
      </c>
      <c r="C39" s="6">
        <v>137242</v>
      </c>
      <c r="D39" s="21">
        <f>SUM(D40:D41)</f>
        <v>137242</v>
      </c>
      <c r="E39" s="28">
        <f>(D39*100)/C39</f>
        <v>100</v>
      </c>
      <c r="F39" s="30">
        <v>0.85</v>
      </c>
      <c r="G39" s="31">
        <v>1.3</v>
      </c>
      <c r="H39" s="27">
        <f>((G39*100)/F39)-100</f>
        <v>52.94117647058823</v>
      </c>
      <c r="I39" s="7">
        <f>FLOOR(G39,0.00001)*D39</f>
        <v>178414.6</v>
      </c>
    </row>
    <row r="40" spans="1:9" ht="13.5">
      <c r="A40" s="5"/>
      <c r="B40" s="24"/>
      <c r="C40" s="6" t="s">
        <v>43</v>
      </c>
      <c r="D40" s="21">
        <v>77242</v>
      </c>
      <c r="E40" s="28"/>
      <c r="F40" s="30"/>
      <c r="G40" s="31"/>
      <c r="H40" s="27"/>
      <c r="I40" s="7"/>
    </row>
    <row r="41" spans="1:9" ht="13.5">
      <c r="A41" s="5"/>
      <c r="B41" s="24"/>
      <c r="C41" s="6" t="s">
        <v>37</v>
      </c>
      <c r="D41" s="21">
        <v>60000</v>
      </c>
      <c r="E41" s="28"/>
      <c r="F41" s="30"/>
      <c r="G41" s="30"/>
      <c r="H41" s="27"/>
      <c r="I41" s="7"/>
    </row>
    <row r="42" spans="1:9" ht="13.5">
      <c r="A42" s="5"/>
      <c r="B42" s="24"/>
      <c r="C42" s="6"/>
      <c r="D42" s="6"/>
      <c r="E42" s="14"/>
      <c r="F42" s="30"/>
      <c r="G42" s="30"/>
      <c r="H42" s="7"/>
      <c r="I42" s="7"/>
    </row>
    <row r="43" spans="1:9" ht="13.5">
      <c r="A43" s="5">
        <v>9</v>
      </c>
      <c r="B43" s="24" t="s">
        <v>25</v>
      </c>
      <c r="C43" s="6">
        <v>33050</v>
      </c>
      <c r="D43" s="21">
        <f>SUM(D44:D44)</f>
        <v>33050</v>
      </c>
      <c r="E43" s="28">
        <f>(D43*100)/C43</f>
        <v>100</v>
      </c>
      <c r="F43" s="30">
        <v>0.85</v>
      </c>
      <c r="G43" s="30">
        <v>0.97</v>
      </c>
      <c r="H43" s="27">
        <f>((G43*100)/F43)-100</f>
        <v>14.117647058823536</v>
      </c>
      <c r="I43" s="7">
        <f>FLOOR(G43,0.00001)*D43</f>
        <v>32058.500000000004</v>
      </c>
    </row>
    <row r="44" spans="1:9" ht="13.5">
      <c r="A44" s="5"/>
      <c r="B44" s="24"/>
      <c r="C44" s="6" t="s">
        <v>43</v>
      </c>
      <c r="D44" s="21">
        <v>33050</v>
      </c>
      <c r="E44" s="28"/>
      <c r="F44" s="30"/>
      <c r="G44" s="30"/>
      <c r="H44" s="27"/>
      <c r="I44" s="7"/>
    </row>
    <row r="45" spans="1:9" ht="13.5">
      <c r="A45" s="5"/>
      <c r="B45" s="24"/>
      <c r="C45" s="6"/>
      <c r="D45" s="6"/>
      <c r="E45" s="14"/>
      <c r="F45" s="30"/>
      <c r="G45" s="30"/>
      <c r="H45" s="7"/>
      <c r="I45" s="7"/>
    </row>
    <row r="46" spans="1:9" ht="13.5">
      <c r="A46" s="5">
        <v>10</v>
      </c>
      <c r="B46" s="24" t="s">
        <v>25</v>
      </c>
      <c r="C46" s="6">
        <v>120000</v>
      </c>
      <c r="D46" s="21">
        <f>SUM(D47:D48)</f>
        <v>120000</v>
      </c>
      <c r="E46" s="28">
        <f>(D46*100)/C46</f>
        <v>100</v>
      </c>
      <c r="F46" s="30">
        <v>0.9</v>
      </c>
      <c r="G46" s="31">
        <v>0.91</v>
      </c>
      <c r="H46" s="27">
        <f>((G46*100)/F46)-100</f>
        <v>1.1111111111111143</v>
      </c>
      <c r="I46" s="7">
        <f>FLOOR(G46,0.00001)*D46</f>
        <v>109200</v>
      </c>
    </row>
    <row r="47" spans="1:9" ht="13.5">
      <c r="A47" s="5"/>
      <c r="B47" s="24"/>
      <c r="C47" s="6" t="s">
        <v>40</v>
      </c>
      <c r="D47" s="21">
        <v>30000</v>
      </c>
      <c r="E47" s="28"/>
      <c r="F47" s="30"/>
      <c r="G47" s="31"/>
      <c r="H47" s="27"/>
      <c r="I47" s="7"/>
    </row>
    <row r="48" spans="1:9" ht="13.5">
      <c r="A48" s="5"/>
      <c r="B48" s="24"/>
      <c r="C48" s="6" t="s">
        <v>37</v>
      </c>
      <c r="D48" s="21">
        <v>90000</v>
      </c>
      <c r="E48" s="29"/>
      <c r="F48" s="30"/>
      <c r="G48" s="31"/>
      <c r="H48" s="27"/>
      <c r="I48" s="7"/>
    </row>
    <row r="49" spans="1:9" ht="13.5">
      <c r="A49" s="5"/>
      <c r="B49" s="24"/>
      <c r="C49" s="6"/>
      <c r="D49" s="6"/>
      <c r="E49" s="14"/>
      <c r="F49" s="30"/>
      <c r="G49" s="30"/>
      <c r="H49" s="7"/>
      <c r="I49" s="7"/>
    </row>
    <row r="50" spans="1:9" ht="13.5">
      <c r="A50" s="5">
        <v>11</v>
      </c>
      <c r="B50" s="24" t="s">
        <v>25</v>
      </c>
      <c r="C50" s="6">
        <v>9480</v>
      </c>
      <c r="D50" s="21">
        <f>SUM(D51:D51)</f>
        <v>0</v>
      </c>
      <c r="E50" s="28">
        <f>(D50*100)/C50</f>
        <v>0</v>
      </c>
      <c r="F50" s="30">
        <v>0.9</v>
      </c>
      <c r="G50" s="31"/>
      <c r="H50" s="27">
        <v>0</v>
      </c>
      <c r="I50" s="7">
        <f>FLOOR(G50,0.00001)*D50</f>
        <v>0</v>
      </c>
    </row>
    <row r="51" spans="1:9" ht="13.5">
      <c r="A51" s="5"/>
      <c r="B51" s="24"/>
      <c r="C51" s="6" t="s">
        <v>44</v>
      </c>
      <c r="D51" s="21"/>
      <c r="E51" s="29"/>
      <c r="F51" s="30"/>
      <c r="G51" s="31"/>
      <c r="H51" s="27"/>
      <c r="I51" s="7"/>
    </row>
    <row r="52" spans="1:9" ht="13.5">
      <c r="A52" s="5"/>
      <c r="B52" s="24"/>
      <c r="C52" s="6"/>
      <c r="D52" s="6"/>
      <c r="E52" s="14"/>
      <c r="F52" s="30"/>
      <c r="G52" s="30"/>
      <c r="H52" s="7"/>
      <c r="I52" s="7"/>
    </row>
    <row r="53" spans="1:9" ht="13.5">
      <c r="A53" s="11"/>
      <c r="B53" s="16" t="s">
        <v>14</v>
      </c>
      <c r="C53" s="12">
        <f>SUM(C9:C52)</f>
        <v>3670583</v>
      </c>
      <c r="D53" s="19">
        <f>SUM(D10,D13,D18,D23,D27,D30,D36,D39,D43,D46,D50)</f>
        <v>3661103</v>
      </c>
      <c r="E53" s="25">
        <f>(D53*100)/C53</f>
        <v>99.74173040086548</v>
      </c>
      <c r="F53" s="20"/>
      <c r="G53" s="20"/>
      <c r="H53" s="13"/>
      <c r="I53" s="26">
        <f>SUM(I9:I52)</f>
        <v>4512298.518700001</v>
      </c>
    </row>
    <row r="54" spans="1:9" ht="13.5">
      <c r="A54" s="5"/>
      <c r="B54" s="24"/>
      <c r="C54" s="6"/>
      <c r="D54" s="6"/>
      <c r="E54" s="14"/>
      <c r="F54" s="30"/>
      <c r="G54" s="30"/>
      <c r="H54" s="7"/>
      <c r="I54" s="7"/>
    </row>
    <row r="55" spans="1:9" ht="13.5">
      <c r="A55" s="35" t="s">
        <v>27</v>
      </c>
      <c r="B55" s="36"/>
      <c r="C55" s="36"/>
      <c r="D55" s="36"/>
      <c r="E55" s="36"/>
      <c r="F55" s="36"/>
      <c r="G55" s="36"/>
      <c r="H55" s="36"/>
      <c r="I55" s="37"/>
    </row>
    <row r="56" spans="1:9" ht="13.5">
      <c r="A56" s="5"/>
      <c r="B56" s="24"/>
      <c r="C56" s="6"/>
      <c r="D56" s="6"/>
      <c r="E56" s="14"/>
      <c r="F56" s="30"/>
      <c r="G56" s="30"/>
      <c r="H56" s="7"/>
      <c r="I56" s="7"/>
    </row>
    <row r="57" spans="1:9" ht="13.5">
      <c r="A57" s="5">
        <v>12</v>
      </c>
      <c r="B57" s="24" t="s">
        <v>28</v>
      </c>
      <c r="C57" s="6">
        <v>103174</v>
      </c>
      <c r="D57" s="21">
        <f>SUM(D58:D59)</f>
        <v>103174</v>
      </c>
      <c r="E57" s="28">
        <f>(D57*100)/C57</f>
        <v>100</v>
      </c>
      <c r="F57" s="30">
        <v>0.9</v>
      </c>
      <c r="G57" s="30">
        <v>0.91</v>
      </c>
      <c r="H57" s="27">
        <f>((G57*100)/F57)-100</f>
        <v>1.1111111111111143</v>
      </c>
      <c r="I57" s="7">
        <f>FLOOR(G57,0.00001)*D57</f>
        <v>93888.34</v>
      </c>
    </row>
    <row r="58" spans="1:9" ht="13.5">
      <c r="A58" s="5"/>
      <c r="B58" s="24"/>
      <c r="C58" s="6" t="s">
        <v>39</v>
      </c>
      <c r="D58" s="21">
        <v>63174</v>
      </c>
      <c r="E58" s="28"/>
      <c r="F58" s="30"/>
      <c r="G58" s="30"/>
      <c r="H58" s="27"/>
      <c r="I58" s="7"/>
    </row>
    <row r="59" spans="1:9" ht="13.5">
      <c r="A59" s="5"/>
      <c r="B59" s="24"/>
      <c r="C59" s="6" t="s">
        <v>37</v>
      </c>
      <c r="D59" s="21">
        <v>40000</v>
      </c>
      <c r="E59" s="28"/>
      <c r="F59" s="30"/>
      <c r="G59" s="30"/>
      <c r="H59" s="27"/>
      <c r="I59" s="7"/>
    </row>
    <row r="60" spans="1:9" ht="13.5">
      <c r="A60" s="5"/>
      <c r="B60" s="24"/>
      <c r="C60" s="6"/>
      <c r="D60" s="6"/>
      <c r="E60" s="14"/>
      <c r="F60" s="30"/>
      <c r="G60" s="30"/>
      <c r="H60" s="7"/>
      <c r="I60" s="7"/>
    </row>
    <row r="61" spans="1:9" ht="13.5">
      <c r="A61" s="5">
        <v>13</v>
      </c>
      <c r="B61" s="24" t="s">
        <v>29</v>
      </c>
      <c r="C61" s="6">
        <v>91315</v>
      </c>
      <c r="D61" s="21">
        <f>SUM(D62:D62)</f>
        <v>91315</v>
      </c>
      <c r="E61" s="28">
        <f>(D61*100)/C61</f>
        <v>100</v>
      </c>
      <c r="F61" s="30">
        <v>0.9</v>
      </c>
      <c r="G61" s="31">
        <v>0.9</v>
      </c>
      <c r="H61" s="27">
        <f>((G61*100)/F61)-100</f>
        <v>0</v>
      </c>
      <c r="I61" s="7">
        <f>FLOOR(G61,0.00001)*D61</f>
        <v>82183.5</v>
      </c>
    </row>
    <row r="62" spans="1:9" ht="13.5">
      <c r="A62" s="5"/>
      <c r="B62" s="24"/>
      <c r="C62" s="6" t="s">
        <v>39</v>
      </c>
      <c r="D62" s="21">
        <v>91315</v>
      </c>
      <c r="E62" s="28"/>
      <c r="F62" s="30"/>
      <c r="G62" s="31"/>
      <c r="H62" s="27"/>
      <c r="I62" s="7"/>
    </row>
    <row r="63" ht="12.75">
      <c r="C63" s="15"/>
    </row>
    <row r="64" spans="1:9" ht="13.5">
      <c r="A64" s="5">
        <v>14</v>
      </c>
      <c r="B64" s="24" t="s">
        <v>30</v>
      </c>
      <c r="C64" s="6">
        <v>170787</v>
      </c>
      <c r="D64" s="21">
        <f>SUM(D65:D66)</f>
        <v>150000</v>
      </c>
      <c r="E64" s="28">
        <f>(D64*100)/C64</f>
        <v>87.8286989056544</v>
      </c>
      <c r="F64" s="30">
        <v>0.9</v>
      </c>
      <c r="G64" s="30">
        <v>0.9</v>
      </c>
      <c r="H64" s="27">
        <f>((G64*100)/F64)-100</f>
        <v>0</v>
      </c>
      <c r="I64" s="7">
        <f>FLOOR(G64,0.00001)*D64</f>
        <v>135000</v>
      </c>
    </row>
    <row r="65" spans="1:9" ht="13.5">
      <c r="A65" s="5"/>
      <c r="B65" s="24"/>
      <c r="C65" s="6" t="s">
        <v>39</v>
      </c>
      <c r="D65" s="21">
        <v>30000</v>
      </c>
      <c r="E65" s="28"/>
      <c r="F65" s="30"/>
      <c r="G65" s="30"/>
      <c r="H65" s="27"/>
      <c r="I65" s="7"/>
    </row>
    <row r="66" spans="1:9" ht="13.5">
      <c r="A66" s="5"/>
      <c r="B66" s="24"/>
      <c r="C66" s="6" t="s">
        <v>37</v>
      </c>
      <c r="D66" s="21">
        <v>120000</v>
      </c>
      <c r="E66" s="28"/>
      <c r="F66" s="30"/>
      <c r="G66" s="30"/>
      <c r="H66" s="27"/>
      <c r="I66" s="7"/>
    </row>
    <row r="67" spans="1:9" ht="13.5">
      <c r="A67" s="5"/>
      <c r="B67" s="24"/>
      <c r="C67" s="6"/>
      <c r="D67" s="6"/>
      <c r="E67" s="14"/>
      <c r="F67" s="30"/>
      <c r="G67" s="30"/>
      <c r="H67" s="7"/>
      <c r="I67" s="7"/>
    </row>
    <row r="68" spans="1:9" ht="13.5">
      <c r="A68" s="5">
        <v>15</v>
      </c>
      <c r="B68" s="24" t="s">
        <v>31</v>
      </c>
      <c r="C68" s="6">
        <v>7472</v>
      </c>
      <c r="D68" s="21">
        <f>SUM(D69:D69)</f>
        <v>7472</v>
      </c>
      <c r="E68" s="28">
        <f>(D68*100)/C68</f>
        <v>100</v>
      </c>
      <c r="F68" s="30">
        <v>0.9</v>
      </c>
      <c r="G68" s="31">
        <v>0.9</v>
      </c>
      <c r="H68" s="27">
        <f>((G68*100)/F68)-100</f>
        <v>0</v>
      </c>
      <c r="I68" s="7">
        <f>FLOOR(G68,0.00001)*D68</f>
        <v>6724.8</v>
      </c>
    </row>
    <row r="69" spans="1:9" ht="13.5">
      <c r="A69" s="5"/>
      <c r="B69" s="24"/>
      <c r="C69" s="6" t="s">
        <v>37</v>
      </c>
      <c r="D69" s="21">
        <v>7472</v>
      </c>
      <c r="E69" s="28"/>
      <c r="F69" s="30"/>
      <c r="G69" s="31"/>
      <c r="H69" s="27"/>
      <c r="I69" s="7"/>
    </row>
    <row r="70" ht="12.75">
      <c r="C70" s="15"/>
    </row>
    <row r="71" spans="1:9" ht="13.5">
      <c r="A71" s="5">
        <v>16</v>
      </c>
      <c r="B71" s="24" t="s">
        <v>32</v>
      </c>
      <c r="C71" s="6">
        <v>64747</v>
      </c>
      <c r="D71" s="21">
        <f>SUM(D72:D73)</f>
        <v>60000</v>
      </c>
      <c r="E71" s="28">
        <f>(D71*100)/C71</f>
        <v>92.66838618005467</v>
      </c>
      <c r="F71" s="30">
        <v>0.9</v>
      </c>
      <c r="G71" s="30">
        <v>0.98</v>
      </c>
      <c r="H71" s="27">
        <f>((G71*100)/F71)-100</f>
        <v>8.888888888888886</v>
      </c>
      <c r="I71" s="7">
        <f>FLOOR(G71,0.00001)*D71</f>
        <v>58800.00000000001</v>
      </c>
    </row>
    <row r="72" spans="1:9" ht="13.5">
      <c r="A72" s="5"/>
      <c r="B72" s="24"/>
      <c r="C72" s="6" t="s">
        <v>38</v>
      </c>
      <c r="D72" s="21">
        <v>30000</v>
      </c>
      <c r="E72" s="28"/>
      <c r="F72" s="30"/>
      <c r="G72" s="30"/>
      <c r="H72" s="27"/>
      <c r="I72" s="7"/>
    </row>
    <row r="73" spans="1:9" ht="13.5">
      <c r="A73" s="5"/>
      <c r="B73" s="24"/>
      <c r="C73" s="6" t="s">
        <v>41</v>
      </c>
      <c r="D73" s="21">
        <v>30000</v>
      </c>
      <c r="E73" s="28"/>
      <c r="F73" s="30"/>
      <c r="G73" s="30"/>
      <c r="H73" s="27"/>
      <c r="I73" s="7"/>
    </row>
    <row r="74" spans="1:9" ht="13.5">
      <c r="A74" s="5"/>
      <c r="B74" s="24"/>
      <c r="C74" s="6"/>
      <c r="D74" s="6"/>
      <c r="E74" s="14"/>
      <c r="F74" s="30"/>
      <c r="G74" s="30"/>
      <c r="H74" s="7"/>
      <c r="I74" s="7"/>
    </row>
    <row r="75" spans="1:9" ht="13.5">
      <c r="A75" s="5">
        <v>17</v>
      </c>
      <c r="B75" s="24" t="s">
        <v>32</v>
      </c>
      <c r="C75" s="6">
        <v>0</v>
      </c>
      <c r="D75" s="21">
        <f>SUM(D76:D76)</f>
        <v>0</v>
      </c>
      <c r="E75" s="28">
        <v>0</v>
      </c>
      <c r="F75" s="30">
        <v>0</v>
      </c>
      <c r="G75" s="31"/>
      <c r="H75" s="27">
        <v>0</v>
      </c>
      <c r="I75" s="7">
        <f>FLOOR(G75,0.00001)*D75</f>
        <v>0</v>
      </c>
    </row>
    <row r="76" spans="1:9" ht="13.5">
      <c r="A76" s="5"/>
      <c r="B76" s="24"/>
      <c r="C76" s="6" t="s">
        <v>45</v>
      </c>
      <c r="D76" s="21"/>
      <c r="E76" s="28"/>
      <c r="F76" s="30"/>
      <c r="G76" s="31"/>
      <c r="H76" s="27"/>
      <c r="I76" s="7"/>
    </row>
    <row r="77" ht="12.75">
      <c r="C77" s="15"/>
    </row>
    <row r="78" spans="1:9" ht="13.5">
      <c r="A78" s="5">
        <v>18</v>
      </c>
      <c r="B78" s="24" t="s">
        <v>33</v>
      </c>
      <c r="C78" s="6">
        <v>27436</v>
      </c>
      <c r="D78" s="21">
        <f>SUM(D79:D79)</f>
        <v>27436</v>
      </c>
      <c r="E78" s="28">
        <f>(D78*100)/C78</f>
        <v>100</v>
      </c>
      <c r="F78" s="30">
        <v>0.9</v>
      </c>
      <c r="G78" s="30">
        <v>1.0605</v>
      </c>
      <c r="H78" s="27">
        <f>((G78*100)/F78)-100</f>
        <v>17.83333333333333</v>
      </c>
      <c r="I78" s="7">
        <f>FLOOR(G78,0.00001)*D78</f>
        <v>29095.878</v>
      </c>
    </row>
    <row r="79" spans="1:9" ht="13.5">
      <c r="A79" s="5"/>
      <c r="B79" s="24"/>
      <c r="C79" s="6" t="s">
        <v>46</v>
      </c>
      <c r="D79" s="21">
        <v>27436</v>
      </c>
      <c r="E79" s="28"/>
      <c r="F79" s="30"/>
      <c r="G79" s="30"/>
      <c r="H79" s="27"/>
      <c r="I79" s="7"/>
    </row>
    <row r="80" spans="1:9" ht="13.5">
      <c r="A80" s="5"/>
      <c r="B80" s="24"/>
      <c r="C80" s="6"/>
      <c r="D80" s="6"/>
      <c r="E80" s="14"/>
      <c r="F80" s="30"/>
      <c r="G80" s="30"/>
      <c r="H80" s="7"/>
      <c r="I80" s="7"/>
    </row>
    <row r="81" spans="1:9" ht="13.5">
      <c r="A81" s="5">
        <v>19</v>
      </c>
      <c r="B81" s="24" t="s">
        <v>34</v>
      </c>
      <c r="C81" s="6">
        <v>33838</v>
      </c>
      <c r="D81" s="21">
        <f>SUM(D82:D82)</f>
        <v>33838</v>
      </c>
      <c r="E81" s="28">
        <f>(D81*100)/C81</f>
        <v>100</v>
      </c>
      <c r="F81" s="30">
        <v>0.9</v>
      </c>
      <c r="G81" s="31">
        <v>0.93</v>
      </c>
      <c r="H81" s="27">
        <f>((G81*100)/F81)-100</f>
        <v>3.3333333333333286</v>
      </c>
      <c r="I81" s="7">
        <f>FLOOR(G81,0.00001)*D81</f>
        <v>31469.34</v>
      </c>
    </row>
    <row r="82" spans="1:9" ht="13.5">
      <c r="A82" s="5"/>
      <c r="B82" s="24"/>
      <c r="C82" s="6" t="s">
        <v>37</v>
      </c>
      <c r="D82" s="21">
        <v>33838</v>
      </c>
      <c r="E82" s="28"/>
      <c r="F82" s="30"/>
      <c r="G82" s="31"/>
      <c r="H82" s="27"/>
      <c r="I82" s="7"/>
    </row>
    <row r="83" ht="12.75">
      <c r="C83" s="15"/>
    </row>
    <row r="84" spans="1:9" ht="13.5">
      <c r="A84" s="5">
        <v>20</v>
      </c>
      <c r="B84" s="24" t="s">
        <v>35</v>
      </c>
      <c r="C84" s="6">
        <v>161580</v>
      </c>
      <c r="D84" s="21">
        <f>SUM(D85:D85)</f>
        <v>160000</v>
      </c>
      <c r="E84" s="28">
        <f>(D84*100)/C84</f>
        <v>99.02215620745142</v>
      </c>
      <c r="F84" s="30">
        <v>0.9</v>
      </c>
      <c r="G84" s="31">
        <v>1.05</v>
      </c>
      <c r="H84" s="27">
        <f>((G84*100)/F84)-100</f>
        <v>16.666666666666657</v>
      </c>
      <c r="I84" s="7">
        <f>FLOOR(G84,0.00001)*D84</f>
        <v>168000</v>
      </c>
    </row>
    <row r="85" spans="1:9" ht="13.5">
      <c r="A85" s="5"/>
      <c r="B85" s="24"/>
      <c r="C85" s="6" t="s">
        <v>37</v>
      </c>
      <c r="D85" s="21">
        <v>160000</v>
      </c>
      <c r="E85" s="28"/>
      <c r="F85" s="30"/>
      <c r="G85" s="31"/>
      <c r="H85" s="27"/>
      <c r="I85" s="7"/>
    </row>
    <row r="86" ht="12.75">
      <c r="C86" s="15"/>
    </row>
    <row r="87" spans="1:9" ht="13.5">
      <c r="A87" s="11"/>
      <c r="B87" s="16" t="s">
        <v>14</v>
      </c>
      <c r="C87" s="12">
        <f>SUM(C57:C86)</f>
        <v>660349</v>
      </c>
      <c r="D87" s="19">
        <f>SUM(D57,D61,D64,D68,D71,D75,D78,D81,D84)</f>
        <v>633235</v>
      </c>
      <c r="E87" s="25">
        <f>(D87*100)/C87</f>
        <v>95.89398939045869</v>
      </c>
      <c r="F87" s="20"/>
      <c r="G87" s="20"/>
      <c r="H87" s="13"/>
      <c r="I87" s="26">
        <f>SUM(I57:I86)</f>
        <v>605161.858</v>
      </c>
    </row>
    <row r="88" spans="1:9" ht="13.5">
      <c r="A88" s="9"/>
      <c r="B88" s="9"/>
      <c r="C88" s="9"/>
      <c r="D88" s="9"/>
      <c r="E88" s="9"/>
      <c r="F88" s="9"/>
      <c r="G88" s="9"/>
      <c r="H88" s="9"/>
      <c r="I88" s="10"/>
    </row>
    <row r="89" spans="1:9" ht="13.5">
      <c r="A89" s="17"/>
      <c r="B89" s="16" t="s">
        <v>12</v>
      </c>
      <c r="C89" s="19">
        <f>SUM(C53,C87)</f>
        <v>4330932</v>
      </c>
      <c r="D89" s="19">
        <f>SUM(D53,D87)</f>
        <v>4294338</v>
      </c>
      <c r="E89" s="25">
        <f>(D89*100)/C89</f>
        <v>99.15505484731693</v>
      </c>
      <c r="F89" s="18"/>
      <c r="G89" s="18"/>
      <c r="H89" s="18"/>
      <c r="I89" s="32">
        <f>SUM(I53,I87)</f>
        <v>5117460.376700001</v>
      </c>
    </row>
    <row r="90" ht="12.75">
      <c r="C90" s="15"/>
    </row>
    <row r="91" ht="12.75">
      <c r="C91" s="15"/>
    </row>
    <row r="92" spans="2:3" ht="13.5">
      <c r="B92" s="5"/>
      <c r="C92" s="15"/>
    </row>
    <row r="93" spans="2:3" ht="13.5">
      <c r="B93" s="5"/>
      <c r="C93" s="15"/>
    </row>
    <row r="94" spans="2:3" ht="13.5">
      <c r="B94" s="5"/>
      <c r="C94" s="15"/>
    </row>
    <row r="95" spans="2:3" ht="13.5">
      <c r="B95" s="5"/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</sheetData>
  <mergeCells count="3">
    <mergeCell ref="A2:I2"/>
    <mergeCell ref="A8:I8"/>
    <mergeCell ref="A55:I5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2007-11-13T21:05:45Z</dcterms:modified>
  <cp:category/>
  <cp:version/>
  <cp:contentType/>
  <cp:contentStatus/>
</cp:coreProperties>
</file>