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3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<sst xmlns="http://schemas.openxmlformats.org/spreadsheetml/2006/main" count="162" uniqueCount="69">
  <si>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</si>
  <si>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</si>
  <si>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</si>
  <si>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</si>
  <si>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</si>
  <si>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</si>
  <si>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</si>
  <si>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</si>
  <si>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</si>
  <si>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</si>
  <si>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</si>
  <si>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</si>
  <si>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</si>
  <si>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</si>
  <si>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</si>
  <si>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</si>
  <si>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</si>
  <si>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</si>
  <si>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</si>
  <si>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</si>
  <si>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BBSB</t>
  </si>
  <si>
    <t>MT</t>
  </si>
  <si>
    <t>Campos de Julio</t>
  </si>
  <si>
    <t>Nova Mutum</t>
  </si>
  <si>
    <t>Sapezal</t>
  </si>
  <si>
    <t>Sinop</t>
  </si>
  <si>
    <t>Sorriso</t>
  </si>
  <si>
    <t>Tangará da Serra</t>
  </si>
  <si>
    <t>Tapurah</t>
  </si>
  <si>
    <t>Vera</t>
  </si>
  <si>
    <t>BNM</t>
  </si>
  <si>
    <t>BBM GO</t>
  </si>
  <si>
    <t>BBM RS</t>
  </si>
  <si>
    <t>Lucas do Rio Verde</t>
  </si>
  <si>
    <t>BMCS</t>
  </si>
  <si>
    <t>BBM PR</t>
  </si>
  <si>
    <t>RETIRADO</t>
  </si>
  <si>
    <t xml:space="preserve">       AVISO DE VENDA DE MILHO EM GRÃOS Nº 636/07- 08/11/2007</t>
  </si>
  <si>
    <t>MS</t>
  </si>
  <si>
    <t>Aral Moreira</t>
  </si>
  <si>
    <t>BBM MS</t>
  </si>
  <si>
    <t>Bonito</t>
  </si>
  <si>
    <t>Chapadão do do Sul</t>
  </si>
  <si>
    <t>BCSP</t>
  </si>
  <si>
    <t>Deodapolis</t>
  </si>
  <si>
    <t>BCMM</t>
  </si>
  <si>
    <t>Dourados</t>
  </si>
  <si>
    <t>Itaporã</t>
  </si>
  <si>
    <t>Jardim</t>
  </si>
  <si>
    <t>Maracaju</t>
  </si>
  <si>
    <t>Navirai</t>
  </si>
  <si>
    <t>Nova Alvorada do Sul</t>
  </si>
  <si>
    <t>Rio Brilhante</t>
  </si>
  <si>
    <t>São Gabriel do Oeste</t>
  </si>
  <si>
    <t>Sindrolândia</t>
  </si>
  <si>
    <t>BCML</t>
  </si>
  <si>
    <t>Diamantino</t>
  </si>
  <si>
    <t>BBM SP</t>
  </si>
  <si>
    <t>Gaucha do Norte</t>
  </si>
  <si>
    <t>BCMMT</t>
  </si>
  <si>
    <t>Ipiranga do Norte</t>
  </si>
  <si>
    <t>Itanhagá</t>
  </si>
  <si>
    <t>BCMCO</t>
  </si>
  <si>
    <t>Porto dos Gaúchos</t>
  </si>
  <si>
    <t>Primavera do Leste</t>
  </si>
  <si>
    <t>Rondonópolis</t>
  </si>
  <si>
    <t>Santa Rita do Trivelato</t>
  </si>
  <si>
    <t>Santo Antonio do Leverger</t>
  </si>
  <si>
    <t xml:space="preserve">BCMM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</si>
</sst>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5" fontId="1" fillId="0" borderId="0" xfId="20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7"/>
  <sheetViews>
    <sheetView tabSelected="1" workbookViewId="0" topLeftCell="C183">
      <selection activeCell="G77" sqref="G77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17.28125" style="0" bestFit="1" customWidth="1"/>
    <col min="4" max="4" width="15.7109375" style="0" customWidth="1"/>
    <col min="5" max="5" width="12.421875" style="0" bestFit="1" customWidth="1"/>
    <col min="6" max="6" width="10.140625" style="0" bestFit="1" customWidth="1"/>
    <col min="7" max="8" width="11.28125" style="0" bestFit="1" customWidth="1"/>
    <col min="9" max="9" width="18.140625" style="0" customWidth="1"/>
  </cols>
  <sheetData>
    <row r="1" ht="72.75" customHeight="1"/>
    <row r="2" spans="1:9" ht="38.25" customHeight="1">
      <c r="A2" s="32" t="s">
        <v>37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38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39</v>
      </c>
      <c r="C10" s="6">
        <v>255000</v>
      </c>
      <c r="D10" s="21">
        <f>SUM(D11:D11)</f>
        <v>255000</v>
      </c>
      <c r="E10" s="28">
        <f>(D10*100)/C10</f>
        <v>100</v>
      </c>
      <c r="F10" s="30">
        <v>0.333</v>
      </c>
      <c r="G10" s="37">
        <v>0.385</v>
      </c>
      <c r="H10" s="27">
        <f>((G10*100)/F10)-100</f>
        <v>15.61561561561561</v>
      </c>
      <c r="I10" s="7">
        <f>FLOOR(G10,0.00001)*D10</f>
        <v>98175</v>
      </c>
    </row>
    <row r="11" spans="1:9" ht="13.5">
      <c r="A11" s="5"/>
      <c r="B11" s="24"/>
      <c r="C11" s="6" t="s">
        <v>40</v>
      </c>
      <c r="D11" s="21">
        <v>255000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39</v>
      </c>
      <c r="C13" s="6">
        <v>15000</v>
      </c>
      <c r="D13" s="21">
        <f>SUM(D14:D14)</f>
        <v>15000</v>
      </c>
      <c r="E13" s="28">
        <f>(D13*100)/C13</f>
        <v>100</v>
      </c>
      <c r="F13" s="30">
        <v>0.333</v>
      </c>
      <c r="G13" s="30">
        <v>0.365</v>
      </c>
      <c r="H13" s="27">
        <f>((G13*100)/F13)-100</f>
        <v>9.609609609609606</v>
      </c>
      <c r="I13" s="7">
        <f>FLOOR(G13,0.00001)*D13</f>
        <v>5475.000000000001</v>
      </c>
    </row>
    <row r="14" spans="1:9" ht="13.5">
      <c r="A14" s="5"/>
      <c r="B14" s="24"/>
      <c r="C14" s="6" t="s">
        <v>40</v>
      </c>
      <c r="D14" s="21">
        <v>15000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41</v>
      </c>
      <c r="C16" s="6">
        <v>26800</v>
      </c>
      <c r="D16" s="21">
        <f>SUM(D17:D17)</f>
        <v>26800</v>
      </c>
      <c r="E16" s="28">
        <f>(D16*100)/C16</f>
        <v>100</v>
      </c>
      <c r="F16" s="30">
        <v>0.333</v>
      </c>
      <c r="G16" s="37">
        <v>0.368</v>
      </c>
      <c r="H16" s="27">
        <f>((G16*100)/F16)-100</f>
        <v>10.5105105105105</v>
      </c>
      <c r="I16" s="7">
        <f>FLOOR(G16,0.00001)*D16</f>
        <v>9862.400000000001</v>
      </c>
    </row>
    <row r="17" spans="1:9" ht="13.5">
      <c r="A17" s="5"/>
      <c r="B17" s="24"/>
      <c r="C17" s="6" t="s">
        <v>30</v>
      </c>
      <c r="D17" s="21">
        <v>26800</v>
      </c>
      <c r="E17" s="29"/>
      <c r="F17" s="30"/>
      <c r="G17" s="37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42</v>
      </c>
      <c r="C19" s="6">
        <v>8200</v>
      </c>
      <c r="D19" s="21">
        <f>SUM(D20:D20)</f>
        <v>8200</v>
      </c>
      <c r="E19" s="28">
        <f>(D19*100)/C19</f>
        <v>100</v>
      </c>
      <c r="F19" s="30">
        <v>0.333</v>
      </c>
      <c r="G19" s="37">
        <v>0.333</v>
      </c>
      <c r="H19" s="27">
        <f>((G19*100)/F19)-100</f>
        <v>0</v>
      </c>
      <c r="I19" s="7">
        <f>FLOOR(G19,0.00001)*D19</f>
        <v>2730.6000000000004</v>
      </c>
    </row>
    <row r="20" spans="1:9" ht="13.5">
      <c r="A20" s="5"/>
      <c r="B20" s="24"/>
      <c r="C20" s="6" t="s">
        <v>30</v>
      </c>
      <c r="D20" s="21">
        <v>8200</v>
      </c>
      <c r="E20" s="28"/>
      <c r="F20" s="30"/>
      <c r="G20" s="37"/>
      <c r="H20" s="27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42</v>
      </c>
      <c r="C22" s="6">
        <v>983620</v>
      </c>
      <c r="D22" s="21">
        <f>SUM(D23:D24)</f>
        <v>983620</v>
      </c>
      <c r="E22" s="28">
        <f>(D22*100)/C22</f>
        <v>100</v>
      </c>
      <c r="F22" s="30">
        <v>0.333</v>
      </c>
      <c r="G22" s="30">
        <v>0.415</v>
      </c>
      <c r="H22" s="27">
        <f>((G22*100)/F22)-100</f>
        <v>24.624624624624616</v>
      </c>
      <c r="I22" s="7">
        <f>FLOOR(G22,0.00001)*D22</f>
        <v>408202.30000000005</v>
      </c>
    </row>
    <row r="23" spans="1:9" ht="13.5">
      <c r="A23" s="5"/>
      <c r="B23" s="24"/>
      <c r="C23" s="6" t="s">
        <v>43</v>
      </c>
      <c r="D23" s="21">
        <v>483620</v>
      </c>
      <c r="E23" s="28"/>
      <c r="F23" s="30"/>
      <c r="G23" s="30"/>
      <c r="H23" s="27"/>
      <c r="I23" s="7"/>
    </row>
    <row r="24" spans="1:9" ht="13.5">
      <c r="A24" s="5"/>
      <c r="B24" s="24"/>
      <c r="C24" s="6" t="s">
        <v>40</v>
      </c>
      <c r="D24" s="21">
        <v>500000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42</v>
      </c>
      <c r="C26" s="6">
        <v>32700</v>
      </c>
      <c r="D26" s="21">
        <f>SUM(D27:D27)</f>
        <v>32700</v>
      </c>
      <c r="E26" s="28">
        <f>(D26*100)/C26</f>
        <v>100</v>
      </c>
      <c r="F26" s="30">
        <v>0.333</v>
      </c>
      <c r="G26" s="37">
        <v>0.3332</v>
      </c>
      <c r="H26" s="27">
        <f>((G26*100)/F26)-100</f>
        <v>0.06006006006005293</v>
      </c>
      <c r="I26" s="7">
        <f>FLOOR(G26,0.00001)*D26</f>
        <v>10895.640000000001</v>
      </c>
    </row>
    <row r="27" spans="1:9" ht="13.5">
      <c r="A27" s="5"/>
      <c r="B27" s="24"/>
      <c r="C27" s="6" t="s">
        <v>40</v>
      </c>
      <c r="D27" s="21">
        <v>32700</v>
      </c>
      <c r="E27" s="29"/>
      <c r="F27" s="30"/>
      <c r="G27" s="37"/>
      <c r="H27" s="27"/>
      <c r="I27" s="7"/>
    </row>
    <row r="28" spans="1:9" ht="13.5">
      <c r="A28" s="5"/>
      <c r="B28" s="24"/>
      <c r="C28" s="6"/>
      <c r="D28" s="6"/>
      <c r="E28" s="14"/>
      <c r="F28" s="30"/>
      <c r="G28" s="30"/>
      <c r="H28" s="7"/>
      <c r="I28" s="7"/>
    </row>
    <row r="29" spans="1:9" ht="13.5">
      <c r="A29" s="5">
        <v>7</v>
      </c>
      <c r="B29" s="24" t="s">
        <v>44</v>
      </c>
      <c r="C29" s="6">
        <v>203040</v>
      </c>
      <c r="D29" s="21">
        <f>SUM(D30:D30)</f>
        <v>203040</v>
      </c>
      <c r="E29" s="28">
        <f>(D29*100)/C29</f>
        <v>100</v>
      </c>
      <c r="F29" s="30">
        <v>0.333</v>
      </c>
      <c r="G29" s="37">
        <v>0.39</v>
      </c>
      <c r="H29" s="27">
        <f>((G29*100)/F29)-100</f>
        <v>17.117117117117104</v>
      </c>
      <c r="I29" s="7">
        <f>FLOOR(G29,0.00001)*D29</f>
        <v>79185.6</v>
      </c>
    </row>
    <row r="30" spans="1:9" ht="13.5">
      <c r="A30" s="5"/>
      <c r="B30" s="24"/>
      <c r="C30" s="6" t="s">
        <v>45</v>
      </c>
      <c r="D30" s="21">
        <v>203040</v>
      </c>
      <c r="E30" s="28"/>
      <c r="F30" s="30"/>
      <c r="G30" s="37"/>
      <c r="H30" s="27"/>
      <c r="I30" s="7"/>
    </row>
    <row r="31" spans="1:9" ht="13.5">
      <c r="A31" s="5"/>
      <c r="B31" s="24"/>
      <c r="C31" s="6"/>
      <c r="D31" s="6"/>
      <c r="E31" s="14"/>
      <c r="F31" s="30"/>
      <c r="G31" s="30"/>
      <c r="H31" s="7"/>
      <c r="I31" s="7"/>
    </row>
    <row r="32" spans="1:9" ht="13.5">
      <c r="A32" s="5">
        <v>8</v>
      </c>
      <c r="B32" s="24" t="s">
        <v>46</v>
      </c>
      <c r="C32" s="6">
        <v>5299</v>
      </c>
      <c r="D32" s="21">
        <f>SUM(D33:D33)</f>
        <v>5299</v>
      </c>
      <c r="E32" s="28">
        <f>(D32*100)/C32</f>
        <v>100</v>
      </c>
      <c r="F32" s="30">
        <v>0.333</v>
      </c>
      <c r="G32" s="37">
        <v>0.333</v>
      </c>
      <c r="H32" s="27">
        <f>((G32*100)/F32)-100</f>
        <v>0</v>
      </c>
      <c r="I32" s="7">
        <f>FLOOR(G32,0.00001)*D32</f>
        <v>1764.567</v>
      </c>
    </row>
    <row r="33" spans="1:9" ht="13.5">
      <c r="A33" s="5"/>
      <c r="B33" s="24"/>
      <c r="C33" s="6" t="s">
        <v>40</v>
      </c>
      <c r="D33" s="21">
        <v>5299</v>
      </c>
      <c r="E33" s="29"/>
      <c r="F33" s="30"/>
      <c r="G33" s="37"/>
      <c r="H33" s="27"/>
      <c r="I33" s="7"/>
    </row>
    <row r="34" spans="1:9" ht="13.5">
      <c r="A34" s="5"/>
      <c r="B34" s="24"/>
      <c r="C34" s="6"/>
      <c r="D34" s="6"/>
      <c r="E34" s="14"/>
      <c r="F34" s="30"/>
      <c r="G34" s="30"/>
      <c r="H34" s="7"/>
      <c r="I34" s="7"/>
    </row>
    <row r="35" spans="1:9" ht="13.5">
      <c r="A35" s="5">
        <v>9</v>
      </c>
      <c r="B35" s="24" t="s">
        <v>47</v>
      </c>
      <c r="C35" s="6">
        <v>22799</v>
      </c>
      <c r="D35" s="21">
        <f>SUM(D36:D36)</f>
        <v>22799</v>
      </c>
      <c r="E35" s="28">
        <f>(D35*100)/C35</f>
        <v>100</v>
      </c>
      <c r="F35" s="30">
        <v>0.333</v>
      </c>
      <c r="G35" s="37">
        <v>0.385</v>
      </c>
      <c r="H35" s="27">
        <f>((G35*100)/F35)-100</f>
        <v>15.61561561561561</v>
      </c>
      <c r="I35" s="7">
        <f>FLOOR(G35,0.00001)*D35</f>
        <v>8777.615</v>
      </c>
    </row>
    <row r="36" spans="1:9" ht="13.5">
      <c r="A36" s="5"/>
      <c r="B36" s="24"/>
      <c r="C36" s="6" t="s">
        <v>40</v>
      </c>
      <c r="D36" s="21">
        <v>22799</v>
      </c>
      <c r="E36" s="29"/>
      <c r="F36" s="30"/>
      <c r="G36" s="37"/>
      <c r="H36" s="27"/>
      <c r="I36" s="7"/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5">
        <v>10</v>
      </c>
      <c r="B38" s="24" t="s">
        <v>47</v>
      </c>
      <c r="C38" s="6">
        <v>1434</v>
      </c>
      <c r="D38" s="21">
        <f>SUM(D39:D39)</f>
        <v>1434</v>
      </c>
      <c r="E38" s="28">
        <f>(D38*100)/C38</f>
        <v>100</v>
      </c>
      <c r="F38" s="30">
        <v>0.333</v>
      </c>
      <c r="G38" s="37">
        <v>0.333</v>
      </c>
      <c r="H38" s="27">
        <f>((G38*100)/F38)-100</f>
        <v>0</v>
      </c>
      <c r="I38" s="7">
        <f>FLOOR(G38,0.00001)*D38</f>
        <v>477.52200000000005</v>
      </c>
    </row>
    <row r="39" spans="1:9" ht="13.5">
      <c r="A39" s="5"/>
      <c r="B39" s="24"/>
      <c r="C39" s="6" t="s">
        <v>40</v>
      </c>
      <c r="D39" s="21">
        <v>1434</v>
      </c>
      <c r="E39" s="28"/>
      <c r="F39" s="30"/>
      <c r="G39" s="37"/>
      <c r="H39" s="27"/>
      <c r="I39" s="7"/>
    </row>
    <row r="40" spans="1:9" ht="13.5">
      <c r="A40" s="5"/>
      <c r="B40" s="24"/>
      <c r="C40" s="6"/>
      <c r="D40" s="6"/>
      <c r="E40" s="14"/>
      <c r="F40" s="30"/>
      <c r="G40" s="30"/>
      <c r="H40" s="7"/>
      <c r="I40" s="7"/>
    </row>
    <row r="41" spans="1:9" ht="13.5">
      <c r="A41" s="5">
        <v>11</v>
      </c>
      <c r="B41" s="24" t="s">
        <v>48</v>
      </c>
      <c r="C41" s="6">
        <v>23149</v>
      </c>
      <c r="D41" s="21">
        <f>SUM(D42:D42)</f>
        <v>23149</v>
      </c>
      <c r="E41" s="28">
        <f>(D41*100)/C41</f>
        <v>100</v>
      </c>
      <c r="F41" s="30">
        <v>0.333</v>
      </c>
      <c r="G41" s="30">
        <v>0.3834</v>
      </c>
      <c r="H41" s="27">
        <f>((G41*100)/F41)-100</f>
        <v>15.135135135135144</v>
      </c>
      <c r="I41" s="7">
        <f>FLOOR(G41,0.00001)*D41</f>
        <v>8875.3266</v>
      </c>
    </row>
    <row r="42" spans="1:9" ht="13.5">
      <c r="A42" s="5"/>
      <c r="B42" s="24"/>
      <c r="C42" s="6" t="s">
        <v>40</v>
      </c>
      <c r="D42" s="21">
        <v>23149</v>
      </c>
      <c r="E42" s="28"/>
      <c r="F42" s="30"/>
      <c r="G42" s="30"/>
      <c r="H42" s="27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12</v>
      </c>
      <c r="B44" s="24" t="s">
        <v>49</v>
      </c>
      <c r="C44" s="6">
        <v>25000</v>
      </c>
      <c r="D44" s="21">
        <f>SUM(D45:D45)</f>
        <v>25000</v>
      </c>
      <c r="E44" s="28">
        <f>(D44*100)/C44</f>
        <v>100</v>
      </c>
      <c r="F44" s="30">
        <v>0.333</v>
      </c>
      <c r="G44" s="37">
        <v>0.3782</v>
      </c>
      <c r="H44" s="27">
        <f>((G44*100)/F44)-100</f>
        <v>13.573573573573569</v>
      </c>
      <c r="I44" s="7">
        <f>FLOOR(G44,0.00001)*D44</f>
        <v>9455</v>
      </c>
    </row>
    <row r="45" spans="1:9" ht="13.5">
      <c r="A45" s="5"/>
      <c r="B45" s="24"/>
      <c r="C45" s="6" t="s">
        <v>40</v>
      </c>
      <c r="D45" s="21">
        <v>25000</v>
      </c>
      <c r="E45" s="29"/>
      <c r="F45" s="30"/>
      <c r="G45" s="37"/>
      <c r="H45" s="27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13</v>
      </c>
      <c r="B47" s="24" t="s">
        <v>50</v>
      </c>
      <c r="C47" s="6">
        <v>4016380</v>
      </c>
      <c r="D47" s="21">
        <f>SUM(D48:D50)</f>
        <v>3120000</v>
      </c>
      <c r="E47" s="28">
        <f>(D47*100)/C47</f>
        <v>77.68189264959989</v>
      </c>
      <c r="F47" s="30">
        <v>0.333</v>
      </c>
      <c r="G47" s="37">
        <v>0.4099</v>
      </c>
      <c r="H47" s="27">
        <f>((G47*100)/F47)-100</f>
        <v>23.09309309309309</v>
      </c>
      <c r="I47" s="7">
        <f>FLOOR(G47,0.00001)*D47</f>
        <v>1278888.0000000002</v>
      </c>
    </row>
    <row r="48" spans="1:9" ht="13.5">
      <c r="A48" s="5"/>
      <c r="B48" s="24"/>
      <c r="C48" s="6" t="s">
        <v>45</v>
      </c>
      <c r="D48" s="21">
        <v>820000</v>
      </c>
      <c r="E48" s="28"/>
      <c r="F48" s="30"/>
      <c r="G48" s="37"/>
      <c r="H48" s="27"/>
      <c r="I48" s="7"/>
    </row>
    <row r="49" spans="1:9" ht="13.5">
      <c r="A49" s="5"/>
      <c r="B49" s="24"/>
      <c r="C49" s="6" t="s">
        <v>40</v>
      </c>
      <c r="D49" s="21">
        <v>2000000</v>
      </c>
      <c r="E49" s="28"/>
      <c r="F49" s="30"/>
      <c r="G49" s="37"/>
      <c r="H49" s="27"/>
      <c r="I49" s="7"/>
    </row>
    <row r="50" spans="1:9" ht="13.5">
      <c r="A50" s="5"/>
      <c r="B50" s="24"/>
      <c r="C50" s="6" t="s">
        <v>19</v>
      </c>
      <c r="D50" s="21">
        <v>300000</v>
      </c>
      <c r="E50" s="28"/>
      <c r="F50" s="30"/>
      <c r="G50" s="37"/>
      <c r="H50" s="27"/>
      <c r="I50" s="7"/>
    </row>
    <row r="51" spans="1:9" ht="13.5">
      <c r="A51" s="5"/>
      <c r="B51" s="24"/>
      <c r="C51" s="6"/>
      <c r="D51" s="6"/>
      <c r="E51" s="14"/>
      <c r="F51" s="30"/>
      <c r="G51" s="30"/>
      <c r="H51" s="7"/>
      <c r="I51" s="7"/>
    </row>
    <row r="52" spans="1:9" ht="13.5">
      <c r="A52" s="5">
        <v>14</v>
      </c>
      <c r="B52" s="24" t="s">
        <v>51</v>
      </c>
      <c r="C52" s="6">
        <v>20000</v>
      </c>
      <c r="D52" s="21">
        <f>SUM(D53:D53)</f>
        <v>20000</v>
      </c>
      <c r="E52" s="28">
        <f>(D52*100)/C52</f>
        <v>100</v>
      </c>
      <c r="F52" s="30">
        <v>0.333</v>
      </c>
      <c r="G52" s="37">
        <v>0.333</v>
      </c>
      <c r="H52" s="27">
        <f>((G52*100)/F52)-100</f>
        <v>0</v>
      </c>
      <c r="I52" s="7">
        <f>FLOOR(G52,0.00001)*D52</f>
        <v>6660</v>
      </c>
    </row>
    <row r="53" spans="1:9" ht="13.5">
      <c r="A53" s="5"/>
      <c r="B53" s="24"/>
      <c r="C53" s="6" t="s">
        <v>43</v>
      </c>
      <c r="D53" s="21">
        <v>20000</v>
      </c>
      <c r="E53" s="29"/>
      <c r="F53" s="30"/>
      <c r="G53" s="37"/>
      <c r="H53" s="27"/>
      <c r="I53" s="7"/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5">
        <v>15</v>
      </c>
      <c r="B55" s="24" t="s">
        <v>52</v>
      </c>
      <c r="C55" s="6">
        <v>2667</v>
      </c>
      <c r="D55" s="21">
        <f>SUM(D56:D56)</f>
        <v>2667</v>
      </c>
      <c r="E55" s="28">
        <f>(D55*100)/C55</f>
        <v>100</v>
      </c>
      <c r="F55" s="30">
        <v>0.333</v>
      </c>
      <c r="G55" s="37">
        <v>0.333</v>
      </c>
      <c r="H55" s="27">
        <f>((G55*100)/F55)-100</f>
        <v>0</v>
      </c>
      <c r="I55" s="7">
        <f>FLOOR(G55,0.00001)*D55</f>
        <v>888.1110000000001</v>
      </c>
    </row>
    <row r="56" spans="1:9" ht="13.5">
      <c r="A56" s="5"/>
      <c r="B56" s="24"/>
      <c r="C56" s="6" t="s">
        <v>40</v>
      </c>
      <c r="D56" s="21">
        <v>2667</v>
      </c>
      <c r="E56" s="29"/>
      <c r="F56" s="30"/>
      <c r="G56" s="37"/>
      <c r="H56" s="27"/>
      <c r="I56" s="7"/>
    </row>
    <row r="57" spans="1:9" ht="13.5">
      <c r="A57" s="5"/>
      <c r="B57" s="24"/>
      <c r="C57" s="6"/>
      <c r="D57" s="6"/>
      <c r="E57" s="14"/>
      <c r="F57" s="30"/>
      <c r="G57" s="30"/>
      <c r="H57" s="7"/>
      <c r="I57" s="7"/>
    </row>
    <row r="58" spans="1:9" ht="13.5">
      <c r="A58" s="5">
        <v>16</v>
      </c>
      <c r="B58" s="24" t="s">
        <v>53</v>
      </c>
      <c r="C58" s="6">
        <v>352501</v>
      </c>
      <c r="D58" s="21">
        <f>SUM(D59:D59)</f>
        <v>352501</v>
      </c>
      <c r="E58" s="28">
        <f>(D58*100)/C58</f>
        <v>100</v>
      </c>
      <c r="F58" s="30">
        <v>0.333</v>
      </c>
      <c r="G58" s="37">
        <v>0.385</v>
      </c>
      <c r="H58" s="27">
        <f>((G58*100)/F58)-100</f>
        <v>15.61561561561561</v>
      </c>
      <c r="I58" s="7">
        <f>FLOOR(G58,0.00001)*D58</f>
        <v>135712.885</v>
      </c>
    </row>
    <row r="59" spans="1:9" ht="13.5">
      <c r="A59" s="5"/>
      <c r="B59" s="24"/>
      <c r="C59" s="6" t="s">
        <v>43</v>
      </c>
      <c r="D59" s="21">
        <v>352501</v>
      </c>
      <c r="E59" s="29"/>
      <c r="F59" s="30"/>
      <c r="G59" s="37"/>
      <c r="H59" s="27"/>
      <c r="I59" s="7"/>
    </row>
    <row r="60" spans="1:9" ht="13.5">
      <c r="A60" s="5"/>
      <c r="B60" s="24"/>
      <c r="C60" s="6"/>
      <c r="D60" s="6"/>
      <c r="E60" s="14"/>
      <c r="F60" s="30"/>
      <c r="G60" s="30"/>
      <c r="H60" s="7"/>
      <c r="I60" s="7"/>
    </row>
    <row r="61" spans="1:9" ht="13.5">
      <c r="A61" s="5">
        <v>17</v>
      </c>
      <c r="B61" s="24" t="s">
        <v>54</v>
      </c>
      <c r="C61" s="6">
        <v>275000</v>
      </c>
      <c r="D61" s="21">
        <f>SUM(D62:D64)</f>
        <v>275000</v>
      </c>
      <c r="E61" s="28">
        <f>(D61*100)/C61</f>
        <v>100</v>
      </c>
      <c r="F61" s="30">
        <v>0.333</v>
      </c>
      <c r="G61" s="37">
        <v>0.383</v>
      </c>
      <c r="H61" s="27">
        <f>((G61*100)/F61)-100</f>
        <v>15.015015015014995</v>
      </c>
      <c r="I61" s="7">
        <f>FLOOR(G61,0.00001)*D61</f>
        <v>105325</v>
      </c>
    </row>
    <row r="62" spans="1:9" ht="13.5">
      <c r="A62" s="5"/>
      <c r="B62" s="24"/>
      <c r="C62" s="6" t="s">
        <v>30</v>
      </c>
      <c r="D62" s="21">
        <v>80000</v>
      </c>
      <c r="E62" s="28"/>
      <c r="F62" s="30"/>
      <c r="G62" s="37"/>
      <c r="H62" s="27"/>
      <c r="I62" s="7"/>
    </row>
    <row r="63" spans="1:9" ht="13.5">
      <c r="A63" s="5"/>
      <c r="B63" s="24"/>
      <c r="C63" s="6" t="s">
        <v>45</v>
      </c>
      <c r="D63" s="21">
        <v>120000</v>
      </c>
      <c r="E63" s="28"/>
      <c r="F63" s="30"/>
      <c r="G63" s="37"/>
      <c r="H63" s="27"/>
      <c r="I63" s="7"/>
    </row>
    <row r="64" spans="1:9" ht="13.5">
      <c r="A64" s="5"/>
      <c r="B64" s="24"/>
      <c r="C64" s="6" t="s">
        <v>40</v>
      </c>
      <c r="D64" s="21">
        <v>75000</v>
      </c>
      <c r="E64" s="29"/>
      <c r="F64" s="30"/>
      <c r="G64" s="37"/>
      <c r="H64" s="27"/>
      <c r="I64" s="7"/>
    </row>
    <row r="65" spans="1:9" ht="13.5">
      <c r="A65" s="5"/>
      <c r="B65" s="24"/>
      <c r="C65" s="6"/>
      <c r="D65" s="6"/>
      <c r="E65" s="14"/>
      <c r="F65" s="30"/>
      <c r="G65" s="30"/>
      <c r="H65" s="7"/>
      <c r="I65" s="7"/>
    </row>
    <row r="66" spans="1:9" ht="13.5">
      <c r="A66" s="5">
        <v>18</v>
      </c>
      <c r="B66" s="24" t="s">
        <v>54</v>
      </c>
      <c r="C66" s="6">
        <v>2339520</v>
      </c>
      <c r="D66" s="21">
        <f>SUM(D67:D71)</f>
        <v>2339520</v>
      </c>
      <c r="E66" s="28">
        <f>(D66*100)/C66</f>
        <v>100</v>
      </c>
      <c r="F66" s="30">
        <v>0.333</v>
      </c>
      <c r="G66" s="37">
        <v>0.375</v>
      </c>
      <c r="H66" s="27">
        <f>((G66*100)/F66)-100</f>
        <v>12.612612612612608</v>
      </c>
      <c r="I66" s="7">
        <f>FLOOR(G66,0.00001)*D66</f>
        <v>877320.0000000001</v>
      </c>
    </row>
    <row r="67" spans="1:9" ht="13.5">
      <c r="A67" s="5"/>
      <c r="B67" s="24"/>
      <c r="C67" s="6" t="s">
        <v>43</v>
      </c>
      <c r="D67" s="21">
        <v>210000</v>
      </c>
      <c r="E67" s="28"/>
      <c r="F67" s="30"/>
      <c r="G67" s="37"/>
      <c r="H67" s="27"/>
      <c r="I67" s="7"/>
    </row>
    <row r="68" spans="1:9" ht="13.5">
      <c r="A68" s="5"/>
      <c r="B68" s="24"/>
      <c r="C68" s="6" t="s">
        <v>30</v>
      </c>
      <c r="D68" s="21">
        <v>400000</v>
      </c>
      <c r="E68" s="28"/>
      <c r="F68" s="30"/>
      <c r="G68" s="37"/>
      <c r="H68" s="27"/>
      <c r="I68" s="7"/>
    </row>
    <row r="69" spans="1:9" ht="13.5">
      <c r="A69" s="5"/>
      <c r="B69" s="24"/>
      <c r="C69" s="6" t="s">
        <v>45</v>
      </c>
      <c r="D69" s="21">
        <v>200000</v>
      </c>
      <c r="E69" s="28"/>
      <c r="F69" s="30"/>
      <c r="G69" s="37"/>
      <c r="H69" s="27"/>
      <c r="I69" s="7"/>
    </row>
    <row r="70" spans="1:9" ht="13.5">
      <c r="A70" s="5"/>
      <c r="B70" s="24"/>
      <c r="C70" s="6" t="s">
        <v>55</v>
      </c>
      <c r="D70" s="21">
        <v>300000</v>
      </c>
      <c r="E70" s="28"/>
      <c r="F70" s="30"/>
      <c r="G70" s="37"/>
      <c r="H70" s="27"/>
      <c r="I70" s="7"/>
    </row>
    <row r="71" spans="1:9" ht="13.5">
      <c r="A71" s="5"/>
      <c r="B71" s="24"/>
      <c r="C71" s="6" t="s">
        <v>40</v>
      </c>
      <c r="D71" s="21">
        <v>1229520</v>
      </c>
      <c r="E71" s="29"/>
      <c r="F71" s="30"/>
      <c r="G71" s="37"/>
      <c r="H71" s="27"/>
      <c r="I71" s="7"/>
    </row>
    <row r="72" spans="1:9" ht="13.5">
      <c r="A72" s="5"/>
      <c r="B72" s="24"/>
      <c r="C72" s="6"/>
      <c r="D72" s="6"/>
      <c r="E72" s="14"/>
      <c r="F72" s="30"/>
      <c r="G72" s="30"/>
      <c r="H72" s="7"/>
      <c r="I72" s="7"/>
    </row>
    <row r="73" spans="1:9" ht="13.5">
      <c r="A73" s="5">
        <v>19</v>
      </c>
      <c r="B73" s="24" t="s">
        <v>54</v>
      </c>
      <c r="C73" s="6">
        <v>14150</v>
      </c>
      <c r="D73" s="21">
        <f>SUM(D74:D74)</f>
        <v>14150</v>
      </c>
      <c r="E73" s="28">
        <f>(D73*100)/C73</f>
        <v>100</v>
      </c>
      <c r="F73" s="30">
        <v>0.333</v>
      </c>
      <c r="G73" s="37">
        <v>0.3734</v>
      </c>
      <c r="H73" s="27">
        <f>((G73*100)/F73)-100</f>
        <v>12.132132132132142</v>
      </c>
      <c r="I73" s="7">
        <f>FLOOR(G73,0.00001)*D73</f>
        <v>5283.610000000001</v>
      </c>
    </row>
    <row r="74" spans="1:9" ht="13.5">
      <c r="A74" s="5"/>
      <c r="B74" s="24"/>
      <c r="C74" s="6" t="s">
        <v>40</v>
      </c>
      <c r="D74" s="21">
        <v>14150</v>
      </c>
      <c r="E74" s="29"/>
      <c r="F74" s="30"/>
      <c r="G74" s="37"/>
      <c r="H74" s="27"/>
      <c r="I74" s="7"/>
    </row>
    <row r="75" spans="1:9" ht="13.5">
      <c r="A75" s="5"/>
      <c r="B75" s="24"/>
      <c r="C75" s="6"/>
      <c r="D75" s="6"/>
      <c r="E75" s="14"/>
      <c r="F75" s="30"/>
      <c r="G75" s="30"/>
      <c r="H75" s="7"/>
      <c r="I75" s="7"/>
    </row>
    <row r="76" spans="1:9" ht="13.5">
      <c r="A76" s="11"/>
      <c r="B76" s="16" t="s">
        <v>14</v>
      </c>
      <c r="C76" s="12">
        <f>SUM(C9:C75)</f>
        <v>8622259</v>
      </c>
      <c r="D76" s="19">
        <f>SUM(D10,D13,D16,D19,D22,D26,D29,D32,D35,D38,D41,D44,D47,D52,D55,D58,D61,D66,D73)</f>
        <v>7725879</v>
      </c>
      <c r="E76" s="25">
        <f>(D76*100)/C76</f>
        <v>89.6038845504409</v>
      </c>
      <c r="F76" s="20"/>
      <c r="G76" s="20"/>
      <c r="H76" s="13"/>
      <c r="I76" s="26">
        <f>SUM(I9:I75)</f>
        <v>3053954.1766000004</v>
      </c>
    </row>
    <row r="77" spans="1:9" ht="13.5">
      <c r="A77" s="5"/>
      <c r="B77" s="24"/>
      <c r="C77" s="6"/>
      <c r="D77" s="6"/>
      <c r="E77" s="14"/>
      <c r="F77" s="30"/>
      <c r="G77" s="30"/>
      <c r="H77" s="7"/>
      <c r="I77" s="7"/>
    </row>
    <row r="78" spans="1:9" ht="13.5">
      <c r="A78" s="34" t="s">
        <v>21</v>
      </c>
      <c r="B78" s="35"/>
      <c r="C78" s="35"/>
      <c r="D78" s="35"/>
      <c r="E78" s="35"/>
      <c r="F78" s="35"/>
      <c r="G78" s="35"/>
      <c r="H78" s="35"/>
      <c r="I78" s="36"/>
    </row>
    <row r="79" spans="1:9" ht="13.5">
      <c r="A79" s="9"/>
      <c r="B79" s="9"/>
      <c r="C79" s="9"/>
      <c r="D79" s="9"/>
      <c r="E79" s="9"/>
      <c r="F79" s="9"/>
      <c r="G79" s="9"/>
      <c r="H79" s="9"/>
      <c r="I79" s="10"/>
    </row>
    <row r="80" spans="1:9" ht="13.5">
      <c r="A80" s="5">
        <v>20</v>
      </c>
      <c r="B80" s="24" t="s">
        <v>22</v>
      </c>
      <c r="C80" s="6">
        <v>1246680</v>
      </c>
      <c r="D80" s="21">
        <f>SUM(D81:D82)</f>
        <v>1246680</v>
      </c>
      <c r="E80" s="28">
        <f>(D80*100)/C80</f>
        <v>100</v>
      </c>
      <c r="F80" s="30">
        <v>0.2475</v>
      </c>
      <c r="G80" s="37">
        <v>0.26</v>
      </c>
      <c r="H80" s="27">
        <f>((G80*100)/F80)-100</f>
        <v>5.050505050505052</v>
      </c>
      <c r="I80" s="7">
        <f>FLOOR(G80,0.00001)*D80</f>
        <v>324136.8</v>
      </c>
    </row>
    <row r="81" spans="1:9" ht="13.5">
      <c r="A81" s="5"/>
      <c r="B81" s="24"/>
      <c r="C81" s="6" t="s">
        <v>34</v>
      </c>
      <c r="D81" s="21">
        <v>1186680</v>
      </c>
      <c r="E81" s="28"/>
      <c r="F81" s="30"/>
      <c r="G81" s="37"/>
      <c r="H81" s="27"/>
      <c r="I81" s="7"/>
    </row>
    <row r="82" spans="1:9" ht="13.5">
      <c r="A82" s="5"/>
      <c r="B82" s="24"/>
      <c r="C82" s="6" t="s">
        <v>19</v>
      </c>
      <c r="D82" s="21">
        <v>60000</v>
      </c>
      <c r="E82" s="28"/>
      <c r="F82" s="30"/>
      <c r="G82" s="30"/>
      <c r="H82" s="27"/>
      <c r="I82" s="7"/>
    </row>
    <row r="83" spans="1:9" ht="13.5">
      <c r="A83" s="5"/>
      <c r="B83" s="24"/>
      <c r="C83" s="6"/>
      <c r="D83" s="6"/>
      <c r="E83" s="14"/>
      <c r="F83" s="30"/>
      <c r="G83" s="30"/>
      <c r="H83" s="7"/>
      <c r="I83" s="7"/>
    </row>
    <row r="84" spans="1:9" ht="13.5">
      <c r="A84" s="5">
        <v>21</v>
      </c>
      <c r="B84" s="24" t="s">
        <v>56</v>
      </c>
      <c r="C84" s="6">
        <v>1357070</v>
      </c>
      <c r="D84" s="21">
        <f>SUM(D85:D88)</f>
        <v>1357070</v>
      </c>
      <c r="E84" s="28">
        <f>(D84*100)/C84</f>
        <v>100</v>
      </c>
      <c r="F84" s="30">
        <v>0.2475</v>
      </c>
      <c r="G84" s="30">
        <v>0.272</v>
      </c>
      <c r="H84" s="27">
        <f>((G84*100)/F84)-100</f>
        <v>9.89898989898991</v>
      </c>
      <c r="I84" s="7">
        <f>FLOOR(G84,0.00001)*D84</f>
        <v>369123.04000000004</v>
      </c>
    </row>
    <row r="85" spans="1:9" ht="13.5">
      <c r="A85" s="5"/>
      <c r="B85" s="24"/>
      <c r="C85" s="6" t="s">
        <v>30</v>
      </c>
      <c r="D85" s="21">
        <v>400000</v>
      </c>
      <c r="E85" s="28"/>
      <c r="F85" s="30"/>
      <c r="G85" s="30"/>
      <c r="H85" s="27"/>
      <c r="I85" s="7"/>
    </row>
    <row r="86" spans="1:9" ht="13.5">
      <c r="A86" s="5"/>
      <c r="B86" s="24"/>
      <c r="C86" s="6" t="s">
        <v>20</v>
      </c>
      <c r="D86" s="21">
        <v>150000</v>
      </c>
      <c r="E86" s="28"/>
      <c r="F86" s="30"/>
      <c r="G86" s="30"/>
      <c r="H86" s="27"/>
      <c r="I86" s="7"/>
    </row>
    <row r="87" spans="1:9" ht="13.5">
      <c r="A87" s="5"/>
      <c r="B87" s="24"/>
      <c r="C87" s="6" t="s">
        <v>55</v>
      </c>
      <c r="D87" s="21">
        <v>567070</v>
      </c>
      <c r="E87" s="28"/>
      <c r="F87" s="30"/>
      <c r="G87" s="30"/>
      <c r="H87" s="27"/>
      <c r="I87" s="7"/>
    </row>
    <row r="88" spans="1:9" ht="13.5">
      <c r="A88" s="5"/>
      <c r="B88" s="24"/>
      <c r="C88" s="6" t="s">
        <v>57</v>
      </c>
      <c r="D88" s="21">
        <v>240000</v>
      </c>
      <c r="E88" s="28"/>
      <c r="F88" s="30"/>
      <c r="G88" s="30"/>
      <c r="H88" s="27"/>
      <c r="I88" s="7"/>
    </row>
    <row r="89" spans="1:9" ht="13.5">
      <c r="A89" s="5"/>
      <c r="B89" s="24"/>
      <c r="C89" s="6"/>
      <c r="D89" s="6"/>
      <c r="E89" s="14"/>
      <c r="F89" s="30"/>
      <c r="G89" s="30"/>
      <c r="H89" s="7"/>
      <c r="I89" s="7"/>
    </row>
    <row r="90" spans="1:9" ht="13.5">
      <c r="A90" s="5">
        <v>22</v>
      </c>
      <c r="B90" s="24" t="s">
        <v>58</v>
      </c>
      <c r="C90" s="6">
        <v>3000000</v>
      </c>
      <c r="D90" s="21">
        <f>SUM(D91:D93)</f>
        <v>3000000</v>
      </c>
      <c r="E90" s="28">
        <f>(D90*100)/C90</f>
        <v>100</v>
      </c>
      <c r="F90" s="30">
        <v>0.2475</v>
      </c>
      <c r="G90" s="37">
        <v>0.2601</v>
      </c>
      <c r="H90" s="27">
        <f>((G90*100)/F90)-100</f>
        <v>5.090909090909079</v>
      </c>
      <c r="I90" s="7">
        <f>FLOOR(G90,0.00001)*D90</f>
        <v>780300</v>
      </c>
    </row>
    <row r="91" spans="1:9" ht="13.5">
      <c r="A91" s="5"/>
      <c r="B91" s="24"/>
      <c r="C91" s="6" t="s">
        <v>59</v>
      </c>
      <c r="D91" s="21">
        <v>120000</v>
      </c>
      <c r="E91" s="28"/>
      <c r="F91" s="30"/>
      <c r="G91" s="37"/>
      <c r="H91" s="27"/>
      <c r="I91" s="7"/>
    </row>
    <row r="92" spans="1:9" ht="13.5">
      <c r="A92" s="5"/>
      <c r="B92" s="24"/>
      <c r="C92" s="6" t="s">
        <v>30</v>
      </c>
      <c r="D92" s="21">
        <v>1000000</v>
      </c>
      <c r="E92" s="28"/>
      <c r="F92" s="30"/>
      <c r="G92" s="37"/>
      <c r="H92" s="27"/>
      <c r="I92" s="7"/>
    </row>
    <row r="93" spans="1:9" ht="13.5">
      <c r="A93" s="5"/>
      <c r="B93" s="24"/>
      <c r="C93" s="6" t="s">
        <v>35</v>
      </c>
      <c r="D93" s="21">
        <v>1880000</v>
      </c>
      <c r="E93" s="29"/>
      <c r="F93" s="30"/>
      <c r="G93" s="37"/>
      <c r="H93" s="27"/>
      <c r="I93" s="7"/>
    </row>
    <row r="94" spans="1:9" ht="13.5">
      <c r="A94" s="5"/>
      <c r="B94" s="24"/>
      <c r="C94" s="6"/>
      <c r="D94" s="6"/>
      <c r="E94" s="14"/>
      <c r="F94" s="30"/>
      <c r="G94" s="30"/>
      <c r="H94" s="7"/>
      <c r="I94" s="7"/>
    </row>
    <row r="95" spans="1:9" ht="13.5">
      <c r="A95" s="5">
        <v>23</v>
      </c>
      <c r="B95" s="24" t="s">
        <v>60</v>
      </c>
      <c r="C95" s="6">
        <v>5000000</v>
      </c>
      <c r="D95" s="21">
        <f>SUM(D96:D103)</f>
        <v>5000000</v>
      </c>
      <c r="E95" s="28">
        <f>(D95*100)/C95</f>
        <v>100</v>
      </c>
      <c r="F95" s="30">
        <v>0.2475</v>
      </c>
      <c r="G95" s="37">
        <v>0.26</v>
      </c>
      <c r="H95" s="27">
        <f>((G95*100)/F95)-100</f>
        <v>5.050505050505052</v>
      </c>
      <c r="I95" s="7">
        <f>FLOOR(G95,0.00001)*D95</f>
        <v>1300000</v>
      </c>
    </row>
    <row r="96" spans="1:9" ht="13.5">
      <c r="A96" s="5"/>
      <c r="B96" s="24"/>
      <c r="C96" s="6" t="s">
        <v>34</v>
      </c>
      <c r="D96" s="21">
        <v>120000</v>
      </c>
      <c r="E96" s="28"/>
      <c r="F96" s="30"/>
      <c r="G96" s="37"/>
      <c r="H96" s="27"/>
      <c r="I96" s="7"/>
    </row>
    <row r="97" spans="1:9" ht="13.5">
      <c r="A97" s="5"/>
      <c r="B97" s="24"/>
      <c r="C97" s="6" t="s">
        <v>30</v>
      </c>
      <c r="D97" s="21">
        <v>600000</v>
      </c>
      <c r="E97" s="28"/>
      <c r="F97" s="30"/>
      <c r="G97" s="37"/>
      <c r="H97" s="27"/>
      <c r="I97" s="7"/>
    </row>
    <row r="98" spans="1:9" ht="13.5">
      <c r="A98" s="5"/>
      <c r="B98" s="24"/>
      <c r="C98" s="6" t="s">
        <v>45</v>
      </c>
      <c r="D98" s="21">
        <v>120000</v>
      </c>
      <c r="E98" s="28"/>
      <c r="F98" s="30"/>
      <c r="G98" s="37"/>
      <c r="H98" s="27"/>
      <c r="I98" s="7"/>
    </row>
    <row r="99" spans="1:9" ht="13.5">
      <c r="A99" s="5"/>
      <c r="B99" s="24"/>
      <c r="C99" s="6" t="s">
        <v>20</v>
      </c>
      <c r="D99" s="21">
        <v>1360000</v>
      </c>
      <c r="E99" s="28"/>
      <c r="F99" s="30"/>
      <c r="G99" s="37"/>
      <c r="H99" s="27"/>
      <c r="I99" s="7"/>
    </row>
    <row r="100" spans="1:9" ht="13.5">
      <c r="A100" s="5"/>
      <c r="B100" s="24"/>
      <c r="C100" s="6" t="s">
        <v>55</v>
      </c>
      <c r="D100" s="21">
        <v>600000</v>
      </c>
      <c r="E100" s="28"/>
      <c r="F100" s="30"/>
      <c r="G100" s="37"/>
      <c r="H100" s="27"/>
      <c r="I100" s="7"/>
    </row>
    <row r="101" spans="1:9" ht="13.5">
      <c r="A101" s="5"/>
      <c r="B101" s="24"/>
      <c r="C101" s="6" t="s">
        <v>35</v>
      </c>
      <c r="D101" s="21">
        <v>1000000</v>
      </c>
      <c r="E101" s="28"/>
      <c r="F101" s="30"/>
      <c r="G101" s="30"/>
      <c r="H101" s="27"/>
      <c r="I101" s="7"/>
    </row>
    <row r="102" spans="1:9" ht="13.5">
      <c r="A102" s="5"/>
      <c r="B102" s="24"/>
      <c r="C102" s="6" t="s">
        <v>19</v>
      </c>
      <c r="D102" s="21">
        <v>600000</v>
      </c>
      <c r="E102" s="28"/>
      <c r="F102" s="30"/>
      <c r="G102" s="30"/>
      <c r="H102" s="27"/>
      <c r="I102" s="7"/>
    </row>
    <row r="103" spans="1:9" ht="13.5">
      <c r="A103" s="5"/>
      <c r="B103" s="24"/>
      <c r="C103" s="6" t="s">
        <v>57</v>
      </c>
      <c r="D103" s="21">
        <v>600000</v>
      </c>
      <c r="E103" s="28"/>
      <c r="F103" s="30"/>
      <c r="G103" s="30"/>
      <c r="H103" s="27"/>
      <c r="I103" s="7"/>
    </row>
    <row r="104" spans="1:9" ht="13.5">
      <c r="A104" s="5"/>
      <c r="B104" s="24"/>
      <c r="C104" s="6"/>
      <c r="D104" s="6"/>
      <c r="E104" s="14"/>
      <c r="F104" s="30"/>
      <c r="G104" s="30"/>
      <c r="H104" s="7"/>
      <c r="I104" s="7"/>
    </row>
    <row r="105" spans="1:9" ht="13.5">
      <c r="A105" s="5">
        <v>24</v>
      </c>
      <c r="B105" s="24" t="s">
        <v>61</v>
      </c>
      <c r="C105" s="6">
        <v>5000000</v>
      </c>
      <c r="D105" s="21">
        <f>SUM(D106:D107)</f>
        <v>1600000</v>
      </c>
      <c r="E105" s="28">
        <f>(D105*100)/C105</f>
        <v>32</v>
      </c>
      <c r="F105" s="30">
        <v>0.2475</v>
      </c>
      <c r="G105" s="30">
        <v>0.2475</v>
      </c>
      <c r="H105" s="27">
        <f>((G105*100)/F105)-100</f>
        <v>0</v>
      </c>
      <c r="I105" s="7">
        <f>FLOOR(G105,0.00001)*D105</f>
        <v>396000.00000000006</v>
      </c>
    </row>
    <row r="106" spans="1:9" ht="13.5">
      <c r="A106" s="5"/>
      <c r="B106" s="24"/>
      <c r="C106" s="6" t="s">
        <v>30</v>
      </c>
      <c r="D106" s="21">
        <v>1000000</v>
      </c>
      <c r="E106" s="28"/>
      <c r="F106" s="30"/>
      <c r="G106" s="30"/>
      <c r="H106" s="27"/>
      <c r="I106" s="7"/>
    </row>
    <row r="107" spans="1:9" ht="13.5">
      <c r="A107" s="5"/>
      <c r="B107" s="24"/>
      <c r="C107" s="6" t="s">
        <v>57</v>
      </c>
      <c r="D107" s="21">
        <v>600000</v>
      </c>
      <c r="E107" s="28"/>
      <c r="F107" s="30"/>
      <c r="G107" s="30"/>
      <c r="H107" s="27"/>
      <c r="I107" s="7"/>
    </row>
    <row r="108" spans="1:9" ht="13.5">
      <c r="A108" s="5"/>
      <c r="B108" s="24"/>
      <c r="C108" s="6"/>
      <c r="D108" s="6"/>
      <c r="E108" s="14"/>
      <c r="F108" s="30"/>
      <c r="G108" s="30"/>
      <c r="H108" s="7"/>
      <c r="I108" s="7"/>
    </row>
    <row r="109" spans="1:9" ht="13.5">
      <c r="A109" s="5">
        <v>25</v>
      </c>
      <c r="B109" s="24" t="s">
        <v>33</v>
      </c>
      <c r="C109" s="6">
        <v>5000000</v>
      </c>
      <c r="D109" s="21">
        <f>SUM(D110:D112)</f>
        <v>5000000</v>
      </c>
      <c r="E109" s="28">
        <f>(D109*100)/C109</f>
        <v>100</v>
      </c>
      <c r="F109" s="30">
        <v>0.2475</v>
      </c>
      <c r="G109" s="37">
        <v>0.31</v>
      </c>
      <c r="H109" s="27">
        <f>((G109*100)/F109)-100</f>
        <v>25.25252525252526</v>
      </c>
      <c r="I109" s="7">
        <f>FLOOR(G109,0.00001)*D109</f>
        <v>1550000</v>
      </c>
    </row>
    <row r="110" spans="1:9" ht="13.5">
      <c r="A110" s="5"/>
      <c r="B110" s="24"/>
      <c r="C110" s="6" t="s">
        <v>30</v>
      </c>
      <c r="D110" s="21">
        <v>1000000</v>
      </c>
      <c r="E110" s="28"/>
      <c r="F110" s="30"/>
      <c r="G110" s="37"/>
      <c r="H110" s="27"/>
      <c r="I110" s="7"/>
    </row>
    <row r="111" spans="1:9" ht="13.5">
      <c r="A111" s="5"/>
      <c r="B111" s="24"/>
      <c r="C111" s="6" t="s">
        <v>45</v>
      </c>
      <c r="D111" s="21">
        <v>3000000</v>
      </c>
      <c r="E111" s="28"/>
      <c r="F111" s="30"/>
      <c r="G111" s="37"/>
      <c r="H111" s="27"/>
      <c r="I111" s="7"/>
    </row>
    <row r="112" spans="1:9" ht="13.5">
      <c r="A112" s="5"/>
      <c r="B112" s="24"/>
      <c r="C112" s="6" t="s">
        <v>19</v>
      </c>
      <c r="D112" s="21">
        <v>1000000</v>
      </c>
      <c r="E112" s="29"/>
      <c r="F112" s="30"/>
      <c r="G112" s="37"/>
      <c r="H112" s="27"/>
      <c r="I112" s="7"/>
    </row>
    <row r="113" spans="1:9" ht="13.5">
      <c r="A113" s="5"/>
      <c r="B113" s="24"/>
      <c r="C113" s="6"/>
      <c r="D113" s="6"/>
      <c r="E113" s="14"/>
      <c r="F113" s="30"/>
      <c r="G113" s="30"/>
      <c r="H113" s="7"/>
      <c r="I113" s="7"/>
    </row>
    <row r="114" spans="1:9" ht="13.5">
      <c r="A114" s="5">
        <v>26</v>
      </c>
      <c r="B114" s="24" t="s">
        <v>33</v>
      </c>
      <c r="C114" s="6">
        <v>3000000</v>
      </c>
      <c r="D114" s="21">
        <f>SUM(D115:D116)</f>
        <v>3000000</v>
      </c>
      <c r="E114" s="28">
        <f>(D114*100)/C114</f>
        <v>100</v>
      </c>
      <c r="F114" s="30">
        <v>0.2475</v>
      </c>
      <c r="G114" s="37">
        <v>0.313</v>
      </c>
      <c r="H114" s="27">
        <f>((G114*100)/F114)-100</f>
        <v>26.464646464646464</v>
      </c>
      <c r="I114" s="7">
        <f>FLOOR(G114,0.00001)*D114</f>
        <v>939000</v>
      </c>
    </row>
    <row r="115" spans="1:9" ht="13.5">
      <c r="A115" s="5"/>
      <c r="B115" s="24"/>
      <c r="C115" s="6" t="s">
        <v>30</v>
      </c>
      <c r="D115" s="21">
        <v>1000000</v>
      </c>
      <c r="E115" s="28"/>
      <c r="F115" s="30"/>
      <c r="G115" s="37"/>
      <c r="H115" s="27"/>
      <c r="I115" s="7"/>
    </row>
    <row r="116" spans="1:9" ht="13.5">
      <c r="A116" s="5"/>
      <c r="B116" s="24"/>
      <c r="C116" s="6" t="s">
        <v>45</v>
      </c>
      <c r="D116" s="21">
        <v>2000000</v>
      </c>
      <c r="E116" s="28"/>
      <c r="F116" s="30"/>
      <c r="G116" s="37"/>
      <c r="H116" s="27"/>
      <c r="I116" s="7"/>
    </row>
    <row r="117" spans="1:9" ht="13.5">
      <c r="A117" s="5"/>
      <c r="B117" s="24"/>
      <c r="C117" s="6"/>
      <c r="D117" s="6"/>
      <c r="E117" s="14"/>
      <c r="F117" s="30"/>
      <c r="G117" s="30"/>
      <c r="H117" s="7"/>
      <c r="I117" s="7"/>
    </row>
    <row r="118" spans="1:9" ht="13.5">
      <c r="A118" s="5">
        <v>27</v>
      </c>
      <c r="B118" s="24" t="s">
        <v>23</v>
      </c>
      <c r="C118" s="6">
        <v>3235946</v>
      </c>
      <c r="D118" s="21">
        <f>SUM(D119:D123)</f>
        <v>2090000</v>
      </c>
      <c r="E118" s="28">
        <f>(D118*100)/C118</f>
        <v>64.58698630941308</v>
      </c>
      <c r="F118" s="30">
        <v>0.2475</v>
      </c>
      <c r="G118" s="30">
        <v>0.3</v>
      </c>
      <c r="H118" s="27">
        <f>((G118*100)/F118)-100</f>
        <v>21.212121212121218</v>
      </c>
      <c r="I118" s="7">
        <f>FLOOR(G118,0.00001)*D118</f>
        <v>627000.0000000001</v>
      </c>
    </row>
    <row r="119" spans="1:9" ht="13.5">
      <c r="A119" s="5"/>
      <c r="B119" s="24"/>
      <c r="C119" s="6" t="s">
        <v>30</v>
      </c>
      <c r="D119" s="21">
        <v>600000</v>
      </c>
      <c r="E119" s="28"/>
      <c r="F119" s="30"/>
      <c r="G119" s="30"/>
      <c r="H119" s="27"/>
      <c r="I119" s="7"/>
    </row>
    <row r="120" spans="1:9" ht="13.5">
      <c r="A120" s="5"/>
      <c r="B120" s="24"/>
      <c r="C120" s="6" t="s">
        <v>62</v>
      </c>
      <c r="D120" s="21">
        <v>40000</v>
      </c>
      <c r="E120" s="28"/>
      <c r="F120" s="30"/>
      <c r="G120" s="30"/>
      <c r="H120" s="27"/>
      <c r="I120" s="7"/>
    </row>
    <row r="121" spans="1:9" ht="13.5">
      <c r="A121" s="5"/>
      <c r="B121" s="24"/>
      <c r="C121" s="6" t="s">
        <v>55</v>
      </c>
      <c r="D121" s="21">
        <v>600000</v>
      </c>
      <c r="E121" s="28"/>
      <c r="F121" s="30"/>
      <c r="G121" s="30"/>
      <c r="H121" s="27"/>
      <c r="I121" s="7"/>
    </row>
    <row r="122" spans="1:9" ht="13.5">
      <c r="A122" s="5"/>
      <c r="B122" s="24"/>
      <c r="C122" s="6" t="s">
        <v>35</v>
      </c>
      <c r="D122" s="21">
        <v>600000</v>
      </c>
      <c r="E122" s="28"/>
      <c r="F122" s="30"/>
      <c r="G122" s="30"/>
      <c r="H122" s="27"/>
      <c r="I122" s="7"/>
    </row>
    <row r="123" spans="1:9" ht="13.5">
      <c r="A123" s="5"/>
      <c r="B123" s="24"/>
      <c r="C123" s="6" t="s">
        <v>57</v>
      </c>
      <c r="D123" s="21">
        <v>250000</v>
      </c>
      <c r="E123" s="28"/>
      <c r="F123" s="30"/>
      <c r="G123" s="30"/>
      <c r="H123" s="27"/>
      <c r="I123" s="7"/>
    </row>
    <row r="124" spans="1:9" ht="13.5">
      <c r="A124" s="5"/>
      <c r="B124" s="24"/>
      <c r="C124" s="6"/>
      <c r="D124" s="6"/>
      <c r="E124" s="14"/>
      <c r="F124" s="30"/>
      <c r="G124" s="30"/>
      <c r="H124" s="7"/>
      <c r="I124" s="7"/>
    </row>
    <row r="125" spans="1:9" ht="13.5">
      <c r="A125" s="5">
        <v>28</v>
      </c>
      <c r="B125" s="24" t="s">
        <v>33</v>
      </c>
      <c r="C125" s="6">
        <v>628054</v>
      </c>
      <c r="D125" s="21">
        <f>SUM(D126:D126)</f>
        <v>600000</v>
      </c>
      <c r="E125" s="28">
        <f>(D125*100)/C125</f>
        <v>95.53318663681786</v>
      </c>
      <c r="F125" s="30">
        <v>0.2475</v>
      </c>
      <c r="G125" s="37">
        <v>0.2475</v>
      </c>
      <c r="H125" s="27">
        <f>((G125*100)/F125)-100</f>
        <v>0</v>
      </c>
      <c r="I125" s="7">
        <f>FLOOR(G125,0.00001)*D125</f>
        <v>148500.00000000003</v>
      </c>
    </row>
    <row r="126" spans="1:9" ht="13.5">
      <c r="A126" s="5"/>
      <c r="B126" s="24"/>
      <c r="C126" s="6" t="s">
        <v>55</v>
      </c>
      <c r="D126" s="21">
        <v>600000</v>
      </c>
      <c r="E126" s="28"/>
      <c r="F126" s="30"/>
      <c r="G126" s="37"/>
      <c r="H126" s="27"/>
      <c r="I126" s="7"/>
    </row>
    <row r="127" spans="1:9" ht="13.5">
      <c r="A127" s="5"/>
      <c r="B127" s="24"/>
      <c r="C127" s="6"/>
      <c r="D127" s="6"/>
      <c r="E127" s="14"/>
      <c r="F127" s="30"/>
      <c r="G127" s="30"/>
      <c r="H127" s="7"/>
      <c r="I127" s="7"/>
    </row>
    <row r="128" spans="1:9" ht="13.5">
      <c r="A128" s="5">
        <v>29</v>
      </c>
      <c r="B128" s="24" t="s">
        <v>63</v>
      </c>
      <c r="C128" s="6">
        <v>3300000</v>
      </c>
      <c r="D128" s="21">
        <f>SUM(D129:D129)</f>
        <v>1000000</v>
      </c>
      <c r="E128" s="28">
        <f>(D128*100)/C128</f>
        <v>30.303030303030305</v>
      </c>
      <c r="F128" s="30">
        <v>0.2475</v>
      </c>
      <c r="G128" s="37">
        <v>0.2475</v>
      </c>
      <c r="H128" s="27">
        <f>((G128*100)/F128)-100</f>
        <v>0</v>
      </c>
      <c r="I128" s="7">
        <f>FLOOR(G128,0.00001)*D128</f>
        <v>247500.00000000003</v>
      </c>
    </row>
    <row r="129" spans="1:9" ht="13.5">
      <c r="A129" s="5"/>
      <c r="B129" s="24"/>
      <c r="C129" s="6" t="s">
        <v>30</v>
      </c>
      <c r="D129" s="21">
        <v>1000000</v>
      </c>
      <c r="E129" s="28"/>
      <c r="F129" s="30"/>
      <c r="G129" s="37"/>
      <c r="H129" s="27"/>
      <c r="I129" s="7"/>
    </row>
    <row r="130" spans="1:9" ht="13.5">
      <c r="A130" s="5"/>
      <c r="B130" s="24"/>
      <c r="C130" s="6"/>
      <c r="D130" s="6"/>
      <c r="E130" s="14"/>
      <c r="F130" s="30"/>
      <c r="G130" s="30"/>
      <c r="H130" s="7"/>
      <c r="I130" s="7"/>
    </row>
    <row r="131" spans="1:9" ht="13.5">
      <c r="A131" s="5">
        <v>30</v>
      </c>
      <c r="B131" s="24" t="s">
        <v>64</v>
      </c>
      <c r="C131" s="6">
        <v>6194906</v>
      </c>
      <c r="D131" s="21">
        <f>SUM(D132:D134)</f>
        <v>6194906</v>
      </c>
      <c r="E131" s="28">
        <f>(D131*100)/C131</f>
        <v>100</v>
      </c>
      <c r="F131" s="30">
        <v>0.2835</v>
      </c>
      <c r="G131" s="37">
        <v>0.359</v>
      </c>
      <c r="H131" s="27">
        <f>((G131*100)/F131)-100</f>
        <v>26.631393298059976</v>
      </c>
      <c r="I131" s="7">
        <f>FLOOR(G131,0.00001)*D131</f>
        <v>2223971.254</v>
      </c>
    </row>
    <row r="132" spans="1:9" ht="13.5">
      <c r="A132" s="5"/>
      <c r="B132" s="24"/>
      <c r="C132" s="6" t="s">
        <v>35</v>
      </c>
      <c r="D132" s="21">
        <v>2000000</v>
      </c>
      <c r="E132" s="28"/>
      <c r="F132" s="30"/>
      <c r="G132" s="37"/>
      <c r="H132" s="27"/>
      <c r="I132" s="7"/>
    </row>
    <row r="133" spans="1:9" ht="13.5">
      <c r="A133" s="5"/>
      <c r="B133" s="24"/>
      <c r="C133" s="6" t="s">
        <v>31</v>
      </c>
      <c r="D133" s="21">
        <v>3394906</v>
      </c>
      <c r="E133" s="28"/>
      <c r="F133" s="30"/>
      <c r="G133" s="37"/>
      <c r="H133" s="27"/>
      <c r="I133" s="7"/>
    </row>
    <row r="134" spans="1:9" ht="13.5">
      <c r="A134" s="5"/>
      <c r="B134" s="24"/>
      <c r="C134" s="6" t="s">
        <v>19</v>
      </c>
      <c r="D134" s="21">
        <v>800000</v>
      </c>
      <c r="E134" s="28"/>
      <c r="F134" s="30"/>
      <c r="G134" s="37"/>
      <c r="H134" s="27"/>
      <c r="I134" s="7"/>
    </row>
    <row r="135" spans="1:9" ht="13.5">
      <c r="A135" s="5"/>
      <c r="B135" s="24"/>
      <c r="C135" s="6"/>
      <c r="D135" s="6"/>
      <c r="E135" s="14"/>
      <c r="F135" s="30"/>
      <c r="G135" s="30"/>
      <c r="H135" s="7"/>
      <c r="I135" s="7"/>
    </row>
    <row r="136" spans="1:9" ht="13.5">
      <c r="A136" s="5">
        <v>31</v>
      </c>
      <c r="B136" s="24" t="s">
        <v>65</v>
      </c>
      <c r="C136" s="6">
        <v>3128690</v>
      </c>
      <c r="D136" s="21">
        <f>SUM(D137:D138)</f>
        <v>3128690</v>
      </c>
      <c r="E136" s="28">
        <f>(D136*100)/C136</f>
        <v>100</v>
      </c>
      <c r="F136" s="30">
        <v>0.2835</v>
      </c>
      <c r="G136" s="30">
        <v>0.3501</v>
      </c>
      <c r="H136" s="27">
        <f>((G136*100)/F136)-100</f>
        <v>23.492063492063522</v>
      </c>
      <c r="I136" s="7">
        <f>FLOOR(G136,0.00001)*D136</f>
        <v>1095354.3690000002</v>
      </c>
    </row>
    <row r="137" spans="1:9" ht="13.5">
      <c r="A137" s="5"/>
      <c r="B137" s="24"/>
      <c r="C137" s="6" t="s">
        <v>30</v>
      </c>
      <c r="D137" s="21">
        <v>1600000</v>
      </c>
      <c r="E137" s="28"/>
      <c r="F137" s="30"/>
      <c r="G137" s="30"/>
      <c r="H137" s="27"/>
      <c r="I137" s="7"/>
    </row>
    <row r="138" spans="1:9" ht="13.5">
      <c r="A138" s="5"/>
      <c r="B138" s="24"/>
      <c r="C138" s="6" t="s">
        <v>19</v>
      </c>
      <c r="D138" s="21">
        <v>1528690</v>
      </c>
      <c r="E138" s="28"/>
      <c r="F138" s="30"/>
      <c r="G138" s="30"/>
      <c r="H138" s="27"/>
      <c r="I138" s="7"/>
    </row>
    <row r="139" spans="1:9" ht="13.5">
      <c r="A139" s="5"/>
      <c r="B139" s="24"/>
      <c r="C139" s="6"/>
      <c r="D139" s="6"/>
      <c r="E139" s="14"/>
      <c r="F139" s="30"/>
      <c r="G139" s="30"/>
      <c r="H139" s="7"/>
      <c r="I139" s="7"/>
    </row>
    <row r="140" spans="1:9" ht="13.5">
      <c r="A140" s="5">
        <v>32</v>
      </c>
      <c r="B140" s="24" t="s">
        <v>66</v>
      </c>
      <c r="C140" s="6">
        <v>1600</v>
      </c>
      <c r="D140" s="21">
        <f>SUM(D141:D141)</f>
        <v>0</v>
      </c>
      <c r="E140" s="28">
        <f>(D140*100)/C140</f>
        <v>0</v>
      </c>
      <c r="F140" s="30">
        <v>0.2475</v>
      </c>
      <c r="G140" s="37"/>
      <c r="H140" s="27">
        <v>0</v>
      </c>
      <c r="I140" s="7">
        <f>FLOOR(G140,0.00001)*D140</f>
        <v>0</v>
      </c>
    </row>
    <row r="141" spans="1:9" ht="13.5">
      <c r="A141" s="5"/>
      <c r="B141" s="24"/>
      <c r="C141" s="6" t="s">
        <v>36</v>
      </c>
      <c r="D141" s="21"/>
      <c r="E141" s="28"/>
      <c r="F141" s="30"/>
      <c r="G141" s="37"/>
      <c r="H141" s="27"/>
      <c r="I141" s="7"/>
    </row>
    <row r="142" spans="1:9" ht="13.5">
      <c r="A142" s="5"/>
      <c r="B142" s="24"/>
      <c r="C142" s="6"/>
      <c r="D142" s="6"/>
      <c r="E142" s="14"/>
      <c r="F142" s="30"/>
      <c r="G142" s="30"/>
      <c r="H142" s="7"/>
      <c r="I142" s="7"/>
    </row>
    <row r="143" spans="1:9" ht="13.5">
      <c r="A143" s="5">
        <v>33</v>
      </c>
      <c r="B143" s="24" t="s">
        <v>24</v>
      </c>
      <c r="C143" s="6">
        <v>75644</v>
      </c>
      <c r="D143" s="21">
        <f>SUM(D144:D144)</f>
        <v>0</v>
      </c>
      <c r="E143" s="28">
        <f>(D143*100)/C143</f>
        <v>0</v>
      </c>
      <c r="F143" s="30">
        <v>0.2475</v>
      </c>
      <c r="G143" s="37"/>
      <c r="H143" s="27">
        <v>0</v>
      </c>
      <c r="I143" s="7">
        <f>FLOOR(G143,0.00001)*D143</f>
        <v>0</v>
      </c>
    </row>
    <row r="144" spans="1:9" ht="13.5">
      <c r="A144" s="5"/>
      <c r="B144" s="24"/>
      <c r="C144" s="6" t="s">
        <v>36</v>
      </c>
      <c r="D144" s="21"/>
      <c r="E144" s="28"/>
      <c r="F144" s="30"/>
      <c r="G144" s="37"/>
      <c r="H144" s="27"/>
      <c r="I144" s="7"/>
    </row>
    <row r="145" spans="1:9" ht="13.5">
      <c r="A145" s="5"/>
      <c r="B145" s="24"/>
      <c r="C145" s="6"/>
      <c r="D145" s="6"/>
      <c r="E145" s="14"/>
      <c r="F145" s="30"/>
      <c r="G145" s="30"/>
      <c r="H145" s="7"/>
      <c r="I145" s="7"/>
    </row>
    <row r="146" spans="1:9" ht="13.5">
      <c r="A146" s="5">
        <v>34</v>
      </c>
      <c r="B146" s="24" t="s">
        <v>24</v>
      </c>
      <c r="C146" s="6">
        <v>580000</v>
      </c>
      <c r="D146" s="21">
        <f>SUM(D147:D147)</f>
        <v>560000</v>
      </c>
      <c r="E146" s="28">
        <f>(D146*100)/C146</f>
        <v>96.55172413793103</v>
      </c>
      <c r="F146" s="30">
        <v>0.2475</v>
      </c>
      <c r="G146" s="37">
        <v>0.2475</v>
      </c>
      <c r="H146" s="27">
        <f>((G146*100)/F146)-100</f>
        <v>0</v>
      </c>
      <c r="I146" s="7">
        <f>FLOOR(G146,0.00001)*D146</f>
        <v>138600</v>
      </c>
    </row>
    <row r="147" spans="1:9" ht="13.5">
      <c r="A147" s="5"/>
      <c r="B147" s="24"/>
      <c r="C147" s="6" t="s">
        <v>30</v>
      </c>
      <c r="D147" s="21">
        <v>560000</v>
      </c>
      <c r="E147" s="28"/>
      <c r="F147" s="30"/>
      <c r="G147" s="37"/>
      <c r="H147" s="27"/>
      <c r="I147" s="7"/>
    </row>
    <row r="148" spans="1:9" ht="13.5">
      <c r="A148" s="5"/>
      <c r="B148" s="24"/>
      <c r="C148" s="6"/>
      <c r="D148" s="6"/>
      <c r="E148" s="14"/>
      <c r="F148" s="30"/>
      <c r="G148" s="30"/>
      <c r="H148" s="7"/>
      <c r="I148" s="7"/>
    </row>
    <row r="149" spans="1:9" ht="13.5">
      <c r="A149" s="5">
        <v>35</v>
      </c>
      <c r="B149" s="24" t="s">
        <v>25</v>
      </c>
      <c r="C149" s="6">
        <v>5000000</v>
      </c>
      <c r="D149" s="21">
        <f>SUM(D150:D153)</f>
        <v>5000000</v>
      </c>
      <c r="E149" s="28">
        <f>(D149*100)/C149</f>
        <v>100</v>
      </c>
      <c r="F149" s="30">
        <v>0.2475</v>
      </c>
      <c r="G149" s="37">
        <v>0.285</v>
      </c>
      <c r="H149" s="27">
        <f>((G149*100)/F149)-100</f>
        <v>15.151515151515142</v>
      </c>
      <c r="I149" s="7">
        <f>FLOOR(G149,0.00001)*D149</f>
        <v>1425000.0000000002</v>
      </c>
    </row>
    <row r="150" spans="1:9" ht="13.5">
      <c r="A150" s="5"/>
      <c r="B150" s="24"/>
      <c r="C150" s="6" t="s">
        <v>30</v>
      </c>
      <c r="D150" s="21">
        <v>2200000</v>
      </c>
      <c r="E150" s="28"/>
      <c r="F150" s="30"/>
      <c r="G150" s="37"/>
      <c r="H150" s="27"/>
      <c r="I150" s="7"/>
    </row>
    <row r="151" spans="1:9" ht="13.5">
      <c r="A151" s="5"/>
      <c r="B151" s="24"/>
      <c r="C151" s="6" t="s">
        <v>20</v>
      </c>
      <c r="D151" s="21">
        <v>80000</v>
      </c>
      <c r="E151" s="28"/>
      <c r="F151" s="30"/>
      <c r="G151" s="37"/>
      <c r="H151" s="27"/>
      <c r="I151" s="7"/>
    </row>
    <row r="152" spans="1:9" ht="13.5">
      <c r="A152" s="5"/>
      <c r="B152" s="24"/>
      <c r="C152" s="6" t="s">
        <v>35</v>
      </c>
      <c r="D152" s="21">
        <v>2120000</v>
      </c>
      <c r="E152" s="28"/>
      <c r="F152" s="30"/>
      <c r="G152" s="37"/>
      <c r="H152" s="27"/>
      <c r="I152" s="7"/>
    </row>
    <row r="153" spans="1:9" ht="13.5">
      <c r="A153" s="5"/>
      <c r="B153" s="24"/>
      <c r="C153" s="6" t="s">
        <v>19</v>
      </c>
      <c r="D153" s="21">
        <v>600000</v>
      </c>
      <c r="E153" s="28"/>
      <c r="F153" s="30"/>
      <c r="G153" s="37"/>
      <c r="H153" s="27"/>
      <c r="I153" s="7"/>
    </row>
    <row r="154" spans="1:9" ht="13.5">
      <c r="A154" s="5"/>
      <c r="B154" s="24"/>
      <c r="C154" s="6"/>
      <c r="D154" s="6"/>
      <c r="E154" s="14"/>
      <c r="F154" s="30"/>
      <c r="G154" s="30"/>
      <c r="H154" s="7"/>
      <c r="I154" s="7"/>
    </row>
    <row r="155" spans="1:9" ht="13.5">
      <c r="A155" s="5">
        <v>36</v>
      </c>
      <c r="B155" s="24" t="s">
        <v>26</v>
      </c>
      <c r="C155" s="6">
        <v>1349320</v>
      </c>
      <c r="D155" s="21">
        <f>SUM(D156:D156)</f>
        <v>1349320</v>
      </c>
      <c r="E155" s="28">
        <f>(D155*100)/C155</f>
        <v>100</v>
      </c>
      <c r="F155" s="30">
        <v>0.2475</v>
      </c>
      <c r="G155" s="37">
        <v>0.315</v>
      </c>
      <c r="H155" s="27">
        <f>((G155*100)/F155)-100</f>
        <v>27.27272727272728</v>
      </c>
      <c r="I155" s="7">
        <f>FLOOR(G155,0.00001)*D155</f>
        <v>425035.8</v>
      </c>
    </row>
    <row r="156" spans="1:9" ht="13.5">
      <c r="A156" s="5"/>
      <c r="B156" s="24"/>
      <c r="C156" s="6" t="s">
        <v>32</v>
      </c>
      <c r="D156" s="21">
        <v>1349320</v>
      </c>
      <c r="E156" s="28"/>
      <c r="F156" s="30"/>
      <c r="G156" s="37"/>
      <c r="H156" s="27"/>
      <c r="I156" s="7"/>
    </row>
    <row r="157" spans="1:9" ht="13.5">
      <c r="A157" s="5"/>
      <c r="B157" s="24"/>
      <c r="C157" s="6"/>
      <c r="D157" s="6"/>
      <c r="E157" s="14"/>
      <c r="F157" s="30"/>
      <c r="G157" s="30"/>
      <c r="H157" s="7"/>
      <c r="I157" s="7"/>
    </row>
    <row r="158" spans="1:9" ht="13.5">
      <c r="A158" s="5">
        <v>37</v>
      </c>
      <c r="B158" s="24" t="s">
        <v>26</v>
      </c>
      <c r="C158" s="6">
        <v>13444</v>
      </c>
      <c r="D158" s="21">
        <f>SUM(D159:D159)</f>
        <v>13444</v>
      </c>
      <c r="E158" s="28">
        <f>(D158*100)/C158</f>
        <v>100</v>
      </c>
      <c r="F158" s="30">
        <v>0.2475</v>
      </c>
      <c r="G158" s="37">
        <v>0.2475</v>
      </c>
      <c r="H158" s="27">
        <f>((G158*100)/F158)-100</f>
        <v>0</v>
      </c>
      <c r="I158" s="7">
        <f>FLOOR(G158,0.00001)*D158</f>
        <v>3327.3900000000003</v>
      </c>
    </row>
    <row r="159" spans="1:9" ht="13.5">
      <c r="A159" s="5"/>
      <c r="B159" s="24"/>
      <c r="C159" s="6" t="s">
        <v>35</v>
      </c>
      <c r="D159" s="21">
        <v>13444</v>
      </c>
      <c r="E159" s="28"/>
      <c r="F159" s="30"/>
      <c r="G159" s="37"/>
      <c r="H159" s="27"/>
      <c r="I159" s="7"/>
    </row>
    <row r="160" spans="1:9" ht="13.5">
      <c r="A160" s="5"/>
      <c r="B160" s="24"/>
      <c r="C160" s="6"/>
      <c r="D160" s="6"/>
      <c r="E160" s="14"/>
      <c r="F160" s="30"/>
      <c r="G160" s="30"/>
      <c r="H160" s="7"/>
      <c r="I160" s="7"/>
    </row>
    <row r="161" spans="1:9" ht="13.5">
      <c r="A161" s="5">
        <v>38</v>
      </c>
      <c r="B161" s="24" t="s">
        <v>26</v>
      </c>
      <c r="C161" s="6">
        <v>5600000</v>
      </c>
      <c r="D161" s="21">
        <f>SUM(D162:D165)</f>
        <v>5600000</v>
      </c>
      <c r="E161" s="28">
        <f>(D161*100)/C161</f>
        <v>100</v>
      </c>
      <c r="F161" s="30">
        <v>0.2475</v>
      </c>
      <c r="G161" s="37">
        <v>0.3155</v>
      </c>
      <c r="H161" s="27">
        <f>((G161*100)/F161)-100</f>
        <v>27.474747474747474</v>
      </c>
      <c r="I161" s="7">
        <f>FLOOR(G161,0.00001)*D161</f>
        <v>1766800</v>
      </c>
    </row>
    <row r="162" spans="1:9" ht="13.5">
      <c r="A162" s="5"/>
      <c r="B162" s="24"/>
      <c r="C162" s="6" t="s">
        <v>34</v>
      </c>
      <c r="D162" s="21">
        <v>1000000</v>
      </c>
      <c r="E162" s="28"/>
      <c r="F162" s="30"/>
      <c r="G162" s="37"/>
      <c r="H162" s="27"/>
      <c r="I162" s="7"/>
    </row>
    <row r="163" spans="1:9" ht="13.5">
      <c r="A163" s="5"/>
      <c r="B163" s="24"/>
      <c r="C163" s="6" t="s">
        <v>30</v>
      </c>
      <c r="D163" s="21">
        <v>1000000</v>
      </c>
      <c r="E163" s="28"/>
      <c r="F163" s="30"/>
      <c r="G163" s="37"/>
      <c r="H163" s="27"/>
      <c r="I163" s="7"/>
    </row>
    <row r="164" spans="1:9" ht="13.5">
      <c r="A164" s="5"/>
      <c r="B164" s="24"/>
      <c r="C164" s="6" t="s">
        <v>35</v>
      </c>
      <c r="D164" s="21">
        <v>30000</v>
      </c>
      <c r="E164" s="28"/>
      <c r="F164" s="30"/>
      <c r="G164" s="37"/>
      <c r="H164" s="27"/>
      <c r="I164" s="7"/>
    </row>
    <row r="165" spans="1:9" ht="13.5">
      <c r="A165" s="5"/>
      <c r="B165" s="24"/>
      <c r="C165" s="6" t="s">
        <v>32</v>
      </c>
      <c r="D165" s="21">
        <v>3570000</v>
      </c>
      <c r="E165" s="28"/>
      <c r="F165" s="30"/>
      <c r="G165" s="37"/>
      <c r="H165" s="27"/>
      <c r="I165" s="7"/>
    </row>
    <row r="166" spans="1:9" ht="13.5">
      <c r="A166" s="5"/>
      <c r="B166" s="24"/>
      <c r="C166" s="6"/>
      <c r="D166" s="6"/>
      <c r="E166" s="14"/>
      <c r="F166" s="30"/>
      <c r="G166" s="30"/>
      <c r="H166" s="7"/>
      <c r="I166" s="7"/>
    </row>
    <row r="167" spans="1:9" ht="13.5">
      <c r="A167" s="5">
        <v>39</v>
      </c>
      <c r="B167" s="24" t="s">
        <v>26</v>
      </c>
      <c r="C167" s="6">
        <v>367450</v>
      </c>
      <c r="D167" s="21">
        <f>SUM(D168:D169)</f>
        <v>340000</v>
      </c>
      <c r="E167" s="28">
        <f>(D167*100)/C167</f>
        <v>92.52959586338277</v>
      </c>
      <c r="F167" s="30">
        <v>0.2475</v>
      </c>
      <c r="G167" s="37">
        <v>0.3001</v>
      </c>
      <c r="H167" s="27">
        <f>((G167*100)/F167)-100</f>
        <v>21.252525252525245</v>
      </c>
      <c r="I167" s="7">
        <f>FLOOR(G167,0.00001)*D167</f>
        <v>102034.00000000001</v>
      </c>
    </row>
    <row r="168" spans="1:9" ht="13.5">
      <c r="A168" s="5"/>
      <c r="B168" s="24"/>
      <c r="C168" s="6" t="s">
        <v>30</v>
      </c>
      <c r="D168" s="21">
        <v>160000</v>
      </c>
      <c r="E168" s="28"/>
      <c r="F168" s="30"/>
      <c r="G168" s="37"/>
      <c r="H168" s="27"/>
      <c r="I168" s="7"/>
    </row>
    <row r="169" spans="1:9" ht="13.5">
      <c r="A169" s="5"/>
      <c r="B169" s="24"/>
      <c r="C169" s="6" t="s">
        <v>19</v>
      </c>
      <c r="D169" s="21">
        <v>180000</v>
      </c>
      <c r="E169" s="28"/>
      <c r="F169" s="30"/>
      <c r="G169" s="37"/>
      <c r="H169" s="27"/>
      <c r="I169" s="7"/>
    </row>
    <row r="170" spans="1:9" ht="13.5">
      <c r="A170" s="5"/>
      <c r="B170" s="24"/>
      <c r="C170" s="6"/>
      <c r="D170" s="6"/>
      <c r="E170" s="14"/>
      <c r="F170" s="30"/>
      <c r="G170" s="30"/>
      <c r="H170" s="7"/>
      <c r="I170" s="7"/>
    </row>
    <row r="171" spans="1:9" ht="13.5">
      <c r="A171" s="5">
        <v>40</v>
      </c>
      <c r="B171" s="24" t="s">
        <v>67</v>
      </c>
      <c r="C171" s="6">
        <v>22999</v>
      </c>
      <c r="D171" s="21">
        <f>SUM(D172:D172)</f>
        <v>0</v>
      </c>
      <c r="E171" s="28">
        <f>(D171*100)/C171</f>
        <v>0</v>
      </c>
      <c r="F171" s="30">
        <v>0.2835</v>
      </c>
      <c r="G171" s="37"/>
      <c r="H171" s="27">
        <v>0</v>
      </c>
      <c r="I171" s="7">
        <f>FLOOR(G171,0.00001)*D171</f>
        <v>0</v>
      </c>
    </row>
    <row r="172" spans="1:9" ht="13.5">
      <c r="A172" s="5"/>
      <c r="B172" s="24"/>
      <c r="C172" s="6" t="s">
        <v>36</v>
      </c>
      <c r="D172" s="21"/>
      <c r="E172" s="28"/>
      <c r="F172" s="30"/>
      <c r="G172" s="37"/>
      <c r="H172" s="27"/>
      <c r="I172" s="7"/>
    </row>
    <row r="173" spans="1:9" ht="13.5">
      <c r="A173" s="5"/>
      <c r="B173" s="24"/>
      <c r="C173" s="6"/>
      <c r="D173" s="6"/>
      <c r="E173" s="14"/>
      <c r="F173" s="30"/>
      <c r="G173" s="30"/>
      <c r="H173" s="7"/>
      <c r="I173" s="7"/>
    </row>
    <row r="174" spans="1:9" ht="13.5">
      <c r="A174" s="5">
        <v>41</v>
      </c>
      <c r="B174" s="24" t="s">
        <v>27</v>
      </c>
      <c r="C174" s="6">
        <v>3500</v>
      </c>
      <c r="D174" s="21">
        <f>SUM(D175:D175)</f>
        <v>0</v>
      </c>
      <c r="E174" s="28">
        <f>(D174*100)/C174</f>
        <v>0</v>
      </c>
      <c r="F174" s="30">
        <v>0.2475</v>
      </c>
      <c r="G174" s="37"/>
      <c r="H174" s="27">
        <v>0</v>
      </c>
      <c r="I174" s="7">
        <f>FLOOR(G174,0.00001)*D174</f>
        <v>0</v>
      </c>
    </row>
    <row r="175" spans="1:9" ht="13.5">
      <c r="A175" s="5"/>
      <c r="B175" s="24"/>
      <c r="C175" s="6" t="s">
        <v>36</v>
      </c>
      <c r="D175" s="21"/>
      <c r="E175" s="28"/>
      <c r="F175" s="30"/>
      <c r="G175" s="37"/>
      <c r="H175" s="27"/>
      <c r="I175" s="7"/>
    </row>
    <row r="176" spans="1:9" ht="13.5">
      <c r="A176" s="5"/>
      <c r="B176" s="24"/>
      <c r="C176" s="6"/>
      <c r="D176" s="6"/>
      <c r="E176" s="14"/>
      <c r="F176" s="30"/>
      <c r="G176" s="30"/>
      <c r="H176" s="7"/>
      <c r="I176" s="7"/>
    </row>
    <row r="177" spans="1:9" ht="13.5">
      <c r="A177" s="5">
        <v>42</v>
      </c>
      <c r="B177" s="24" t="s">
        <v>28</v>
      </c>
      <c r="C177" s="6">
        <v>3000000</v>
      </c>
      <c r="D177" s="21">
        <f>SUM(D178:D181)</f>
        <v>3000000</v>
      </c>
      <c r="E177" s="28">
        <f>(D177*100)/C177</f>
        <v>100</v>
      </c>
      <c r="F177" s="30">
        <v>0.2475</v>
      </c>
      <c r="G177" s="37">
        <v>0.28</v>
      </c>
      <c r="H177" s="27">
        <f>((G177*100)/F177)-100</f>
        <v>13.13131313131315</v>
      </c>
      <c r="I177" s="7">
        <f>FLOOR(G177,0.00001)*D177</f>
        <v>840000.0000000001</v>
      </c>
    </row>
    <row r="178" spans="1:9" ht="13.5">
      <c r="A178" s="5"/>
      <c r="B178" s="24"/>
      <c r="C178" s="6" t="s">
        <v>59</v>
      </c>
      <c r="D178" s="21">
        <v>520000</v>
      </c>
      <c r="E178" s="28"/>
      <c r="F178" s="30"/>
      <c r="G178" s="37"/>
      <c r="H178" s="27"/>
      <c r="I178" s="7"/>
    </row>
    <row r="179" spans="1:9" ht="13.5">
      <c r="A179" s="5"/>
      <c r="B179" s="24"/>
      <c r="C179" s="6" t="s">
        <v>30</v>
      </c>
      <c r="D179" s="21">
        <v>1600000</v>
      </c>
      <c r="E179" s="28"/>
      <c r="F179" s="30"/>
      <c r="G179" s="37"/>
      <c r="H179" s="27"/>
      <c r="I179" s="7"/>
    </row>
    <row r="180" spans="1:9" ht="13.5">
      <c r="A180" s="5"/>
      <c r="B180" s="24"/>
      <c r="C180" s="6" t="s">
        <v>68</v>
      </c>
      <c r="D180" s="21">
        <v>280000</v>
      </c>
      <c r="E180" s="28"/>
      <c r="F180" s="30"/>
      <c r="G180" s="37"/>
      <c r="H180" s="27"/>
      <c r="I180" s="7"/>
    </row>
    <row r="181" spans="1:9" ht="13.5">
      <c r="A181" s="5"/>
      <c r="B181" s="24"/>
      <c r="C181" s="6" t="s">
        <v>19</v>
      </c>
      <c r="D181" s="21">
        <v>600000</v>
      </c>
      <c r="E181" s="28"/>
      <c r="F181" s="30"/>
      <c r="G181" s="37"/>
      <c r="H181" s="27"/>
      <c r="I181" s="7"/>
    </row>
    <row r="182" spans="1:9" ht="13.5">
      <c r="A182" s="5"/>
      <c r="B182" s="24"/>
      <c r="C182" s="6"/>
      <c r="D182" s="21"/>
      <c r="E182" s="28"/>
      <c r="F182" s="30"/>
      <c r="G182" s="37"/>
      <c r="H182" s="27"/>
      <c r="I182" s="7"/>
    </row>
    <row r="183" spans="1:9" ht="13.5">
      <c r="A183" s="5">
        <v>43</v>
      </c>
      <c r="B183" s="24" t="s">
        <v>29</v>
      </c>
      <c r="C183" s="6">
        <v>3937828</v>
      </c>
      <c r="D183" s="21">
        <f>SUM(D184:D189)</f>
        <v>3937828</v>
      </c>
      <c r="E183" s="28">
        <f>(D183*100)/C183</f>
        <v>100</v>
      </c>
      <c r="F183" s="30">
        <v>0.2475</v>
      </c>
      <c r="G183" s="37">
        <v>0.2705</v>
      </c>
      <c r="H183" s="27">
        <f>((G183*100)/F183)-100</f>
        <v>9.292929292929301</v>
      </c>
      <c r="I183" s="7">
        <f>FLOOR(G183,0.00001)*D183</f>
        <v>1065182.4740000002</v>
      </c>
    </row>
    <row r="184" spans="1:9" ht="13.5">
      <c r="A184" s="5"/>
      <c r="B184" s="24"/>
      <c r="C184" s="6" t="s">
        <v>34</v>
      </c>
      <c r="D184" s="21">
        <v>1000000</v>
      </c>
      <c r="E184" s="28"/>
      <c r="F184" s="30"/>
      <c r="G184" s="37"/>
      <c r="H184" s="27"/>
      <c r="I184" s="7"/>
    </row>
    <row r="185" spans="1:9" ht="13.5">
      <c r="A185" s="5"/>
      <c r="B185" s="24"/>
      <c r="C185" s="6" t="s">
        <v>59</v>
      </c>
      <c r="D185" s="21">
        <v>30000</v>
      </c>
      <c r="E185" s="28"/>
      <c r="F185" s="30"/>
      <c r="G185" s="37"/>
      <c r="H185" s="27"/>
      <c r="I185" s="7"/>
    </row>
    <row r="186" spans="1:9" ht="13.5">
      <c r="A186" s="5"/>
      <c r="B186" s="24"/>
      <c r="C186" s="6" t="s">
        <v>30</v>
      </c>
      <c r="D186" s="21">
        <v>1600000</v>
      </c>
      <c r="E186" s="28"/>
      <c r="F186" s="30"/>
      <c r="G186" s="37"/>
      <c r="H186" s="27"/>
      <c r="I186" s="7"/>
    </row>
    <row r="187" spans="1:9" ht="13.5">
      <c r="A187" s="5"/>
      <c r="B187" s="24"/>
      <c r="C187" s="6" t="s">
        <v>68</v>
      </c>
      <c r="D187" s="21">
        <v>80000</v>
      </c>
      <c r="E187" s="28"/>
      <c r="F187" s="30"/>
      <c r="G187" s="37"/>
      <c r="H187" s="27"/>
      <c r="I187" s="7"/>
    </row>
    <row r="188" spans="1:9" ht="13.5">
      <c r="A188" s="5"/>
      <c r="B188" s="24"/>
      <c r="C188" s="6" t="s">
        <v>35</v>
      </c>
      <c r="D188" s="21">
        <v>627828</v>
      </c>
      <c r="E188" s="28"/>
      <c r="F188" s="30"/>
      <c r="G188" s="37"/>
      <c r="H188" s="27"/>
      <c r="I188" s="7"/>
    </row>
    <row r="189" spans="1:9" ht="13.5">
      <c r="A189" s="5"/>
      <c r="B189" s="24"/>
      <c r="C189" s="6" t="s">
        <v>57</v>
      </c>
      <c r="D189" s="21">
        <v>600000</v>
      </c>
      <c r="E189" s="28"/>
      <c r="F189" s="30"/>
      <c r="G189" s="37"/>
      <c r="H189" s="27"/>
      <c r="I189" s="7"/>
    </row>
    <row r="190" spans="1:9" ht="13.5">
      <c r="A190" s="5"/>
      <c r="B190" s="24"/>
      <c r="C190" s="6"/>
      <c r="D190" s="21"/>
      <c r="E190" s="28"/>
      <c r="F190" s="30"/>
      <c r="G190" s="37"/>
      <c r="H190" s="27"/>
      <c r="I190" s="7"/>
    </row>
    <row r="191" spans="1:9" ht="13.5">
      <c r="A191" s="11"/>
      <c r="B191" s="16" t="s">
        <v>14</v>
      </c>
      <c r="C191" s="12">
        <f>SUM(C80:C190)</f>
        <v>60043131</v>
      </c>
      <c r="D191" s="19">
        <f>SUM(D80+D84+D90+D95+D105+D109+D114+D118+D125+D128+D131+D136+D146+D149+D155+D158+D161+D167+D177+D183)</f>
        <v>53017938</v>
      </c>
      <c r="E191" s="25">
        <f>(D191*100)/C191</f>
        <v>88.29975572060025</v>
      </c>
      <c r="F191" s="20"/>
      <c r="G191" s="20"/>
      <c r="H191" s="13"/>
      <c r="I191" s="26">
        <f>SUM(I80:I190)</f>
        <v>15766865.127000002</v>
      </c>
    </row>
    <row r="192" spans="1:9" ht="13.5">
      <c r="A192" s="5"/>
      <c r="B192" s="24"/>
      <c r="C192" s="6"/>
      <c r="D192" s="6"/>
      <c r="E192" s="14"/>
      <c r="F192" s="30"/>
      <c r="G192" s="30"/>
      <c r="H192" s="7"/>
      <c r="I192" s="7"/>
    </row>
    <row r="193" spans="1:9" ht="13.5">
      <c r="A193" s="17"/>
      <c r="B193" s="16" t="s">
        <v>12</v>
      </c>
      <c r="C193" s="19">
        <f>SUM(C76,C191)</f>
        <v>68665390</v>
      </c>
      <c r="D193" s="19">
        <f>SUM(D76,D191)</f>
        <v>60743817</v>
      </c>
      <c r="E193" s="25">
        <f>(D193*100)/C193</f>
        <v>88.4635141517437</v>
      </c>
      <c r="F193" s="38"/>
      <c r="G193" s="38"/>
      <c r="H193" s="18"/>
      <c r="I193" s="31">
        <f>SUM(I76,I191)</f>
        <v>18820819.303600002</v>
      </c>
    </row>
    <row r="194" spans="3:7" ht="12.75">
      <c r="C194" s="15"/>
      <c r="F194" s="39"/>
      <c r="G194" s="39"/>
    </row>
    <row r="195" spans="3:7" ht="12.75">
      <c r="C195" s="15"/>
      <c r="F195" s="39"/>
      <c r="G195" s="39"/>
    </row>
    <row r="196" spans="2:7" ht="13.5">
      <c r="B196" s="5"/>
      <c r="C196" s="15"/>
      <c r="F196" s="39"/>
      <c r="G196" s="39"/>
    </row>
    <row r="197" spans="2:7" ht="13.5">
      <c r="B197" s="5"/>
      <c r="C197" s="15"/>
      <c r="F197" s="39"/>
      <c r="G197" s="39"/>
    </row>
    <row r="198" spans="2:7" ht="13.5">
      <c r="B198" s="5"/>
      <c r="C198" s="15"/>
      <c r="F198" s="39"/>
      <c r="G198" s="39"/>
    </row>
    <row r="199" spans="2:7" ht="13.5">
      <c r="B199" s="5"/>
      <c r="C199" s="15"/>
      <c r="F199" s="39"/>
      <c r="G199" s="39"/>
    </row>
    <row r="200" spans="3:7" ht="12.75">
      <c r="C200" s="15"/>
      <c r="F200" s="39"/>
      <c r="G200" s="39"/>
    </row>
    <row r="201" spans="3:7" ht="12.75">
      <c r="C201" s="15"/>
      <c r="F201" s="39"/>
      <c r="G201" s="39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</sheetData>
  <mergeCells count="3">
    <mergeCell ref="A2:I2"/>
    <mergeCell ref="A8:I8"/>
    <mergeCell ref="A78:I7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2007-11-09T10:35:23Z</cp:lastPrinted>
  <dcterms:created xsi:type="dcterms:W3CDTF">2005-05-09T20:19:33Z</dcterms:created>
  <dcterms:modified xsi:type="dcterms:W3CDTF">2007-11-09T11:49:36Z</dcterms:modified>
  <cp:category/>
  <cp:version/>
  <cp:contentType/>
  <cp:contentStatus/>
</cp:coreProperties>
</file>