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30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<sst xmlns="http://schemas.openxmlformats.org/spreadsheetml/2006/main" count="128" uniqueCount="54">
  <si>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</si>
  <si>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</si>
  <si>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</si>
  <si>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</si>
  <si>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</si>
  <si>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</si>
  <si>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</si>
  <si>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</si>
  <si>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</si>
  <si>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</si>
  <si>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</si>
  <si>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</si>
  <si>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</si>
  <si>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</si>
  <si>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</si>
  <si>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</si>
  <si>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</si>
  <si>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</si>
  <si>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</si>
  <si>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BBM UB</t>
  </si>
  <si>
    <t>BBSB</t>
  </si>
  <si>
    <t>CANCELADO</t>
  </si>
  <si>
    <t>BNM</t>
  </si>
  <si>
    <t>BCMM</t>
  </si>
  <si>
    <t>BBM MG</t>
  </si>
  <si>
    <t>BBM GO</t>
  </si>
  <si>
    <t>BCMCO</t>
  </si>
  <si>
    <t>BBM PR</t>
  </si>
  <si>
    <t>AVISO DE VENDA DE FEIJÃO ANÃO CORES/PRETO - Nº 630/07- 07/11/2007</t>
  </si>
  <si>
    <t>Apucarana</t>
  </si>
  <si>
    <t>Balsa Nova</t>
  </si>
  <si>
    <t>Boa Ventura de São Roque</t>
  </si>
  <si>
    <t>Candido de Abreu</t>
  </si>
  <si>
    <t>Candoi</t>
  </si>
  <si>
    <t>Capanema</t>
  </si>
  <si>
    <t>Chopinzinho</t>
  </si>
  <si>
    <t>Coronel Vivida</t>
  </si>
  <si>
    <t>Guarapuava</t>
  </si>
  <si>
    <t>Irati</t>
  </si>
  <si>
    <t>Lapa</t>
  </si>
  <si>
    <t>Laranjeiras do Sul</t>
  </si>
  <si>
    <t>Mato Rico</t>
  </si>
  <si>
    <t>Nova Laranjeiras</t>
  </si>
  <si>
    <t>Palmeira</t>
  </si>
  <si>
    <t>Pitanga</t>
  </si>
  <si>
    <t>Ponta Grossa</t>
  </si>
  <si>
    <t>Prudentopolis</t>
  </si>
  <si>
    <t>Rolândia</t>
  </si>
  <si>
    <t>Salto do Lontra</t>
  </si>
  <si>
    <t>PR</t>
  </si>
  <si>
    <t>RS</t>
  </si>
  <si>
    <t>Porto Alegre</t>
  </si>
  <si>
    <t>Irineópolis</t>
  </si>
  <si>
    <t>BBM RS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</si>
</sst>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/>
    </xf>
    <xf numFmtId="4" fontId="1" fillId="2" borderId="5" xfId="0" applyNumberFormat="1" applyFont="1" applyFill="1" applyBorder="1" applyAlignment="1">
      <alignment/>
    </xf>
    <xf numFmtId="170" fontId="1" fillId="2" borderId="5" xfId="2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1"/>
  <sheetViews>
    <sheetView tabSelected="1" workbookViewId="0" topLeftCell="A7">
      <selection activeCell="I157" sqref="I157"/>
    </sheetView>
  </sheetViews>
  <sheetFormatPr defaultColWidth="9.140625" defaultRowHeight="12.75"/>
  <cols>
    <col min="1" max="1" width="6.28125" style="0" customWidth="1"/>
    <col min="2" max="2" width="28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6" width="10.140625" style="0" bestFit="1" customWidth="1"/>
    <col min="7" max="7" width="12.421875" style="0" bestFit="1" customWidth="1"/>
    <col min="8" max="8" width="11.28125" style="0" bestFit="1" customWidth="1"/>
    <col min="9" max="9" width="18.28125" style="0" customWidth="1"/>
  </cols>
  <sheetData>
    <row r="1" ht="72.75" customHeight="1"/>
    <row r="2" spans="1:9" ht="38.25" customHeight="1">
      <c r="A2" s="37" t="s">
        <v>28</v>
      </c>
      <c r="B2" s="38"/>
      <c r="C2" s="38"/>
      <c r="D2" s="38"/>
      <c r="E2" s="38"/>
      <c r="F2" s="38"/>
      <c r="G2" s="38"/>
      <c r="H2" s="38"/>
      <c r="I2" s="38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49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29</v>
      </c>
      <c r="C10" s="6">
        <v>4870</v>
      </c>
      <c r="D10" s="21">
        <f>SUM(D11:D11)</f>
        <v>4870</v>
      </c>
      <c r="E10" s="28">
        <f>(D10*100)/C10</f>
        <v>100</v>
      </c>
      <c r="F10" s="30">
        <v>0.85</v>
      </c>
      <c r="G10" s="31">
        <v>0.85</v>
      </c>
      <c r="H10" s="27">
        <f>((G10*100)/F10)-100</f>
        <v>0</v>
      </c>
      <c r="I10" s="7">
        <f>FLOOR(G10,0.00001)*D10</f>
        <v>4139.5</v>
      </c>
    </row>
    <row r="11" spans="1:9" ht="13.5">
      <c r="A11" s="5"/>
      <c r="B11" s="24"/>
      <c r="C11" s="6" t="s">
        <v>27</v>
      </c>
      <c r="D11" s="21">
        <v>4870</v>
      </c>
      <c r="E11" s="28"/>
      <c r="F11" s="30"/>
      <c r="G11" s="30"/>
      <c r="H11" s="27"/>
      <c r="I11" s="7"/>
    </row>
    <row r="12" spans="1:9" ht="13.5">
      <c r="A12" s="5"/>
      <c r="B12" s="24"/>
      <c r="C12" s="6"/>
      <c r="D12" s="6"/>
      <c r="E12" s="14"/>
      <c r="F12" s="30"/>
      <c r="G12" s="30"/>
      <c r="H12" s="7"/>
      <c r="I12" s="7"/>
    </row>
    <row r="13" spans="1:9" ht="13.5">
      <c r="A13" s="5">
        <v>2</v>
      </c>
      <c r="B13" s="24" t="s">
        <v>29</v>
      </c>
      <c r="C13" s="6">
        <v>48620</v>
      </c>
      <c r="D13" s="21">
        <f>SUM(D14:D14)</f>
        <v>48620</v>
      </c>
      <c r="E13" s="28">
        <f>(D13*100)/C13</f>
        <v>100</v>
      </c>
      <c r="F13" s="30">
        <v>0.9</v>
      </c>
      <c r="G13" s="30">
        <v>1.39</v>
      </c>
      <c r="H13" s="27">
        <f>((G13*100)/F13)-100</f>
        <v>54.44444444444443</v>
      </c>
      <c r="I13" s="7">
        <f>FLOOR(G13,0.00001)*D13</f>
        <v>67581.8</v>
      </c>
    </row>
    <row r="14" spans="1:9" ht="13.5">
      <c r="A14" s="5"/>
      <c r="B14" s="24"/>
      <c r="C14" s="6" t="s">
        <v>27</v>
      </c>
      <c r="D14" s="21">
        <v>48620</v>
      </c>
      <c r="E14" s="28"/>
      <c r="F14" s="30"/>
      <c r="G14" s="30"/>
      <c r="H14" s="27"/>
      <c r="I14" s="7"/>
    </row>
    <row r="15" spans="1:9" ht="13.5">
      <c r="A15" s="5"/>
      <c r="B15" s="24"/>
      <c r="C15" s="6"/>
      <c r="D15" s="6"/>
      <c r="E15" s="14"/>
      <c r="F15" s="30"/>
      <c r="G15" s="30"/>
      <c r="H15" s="7"/>
      <c r="I15" s="7"/>
    </row>
    <row r="16" spans="1:9" ht="13.5">
      <c r="A16" s="5">
        <v>3</v>
      </c>
      <c r="B16" s="24" t="s">
        <v>29</v>
      </c>
      <c r="C16" s="6">
        <v>481270</v>
      </c>
      <c r="D16" s="21">
        <f>SUM(D17:D19)</f>
        <v>481270</v>
      </c>
      <c r="E16" s="28">
        <f>(D16*100)/C16</f>
        <v>100</v>
      </c>
      <c r="F16" s="30">
        <v>0.85</v>
      </c>
      <c r="G16" s="31">
        <v>1.4455</v>
      </c>
      <c r="H16" s="27">
        <f>((G16*100)/F16)-100</f>
        <v>70.0588235294118</v>
      </c>
      <c r="I16" s="7">
        <f>FLOOR(G16,0.00001)*D16</f>
        <v>695675.7850000001</v>
      </c>
    </row>
    <row r="17" spans="1:9" ht="13.5">
      <c r="A17" s="5"/>
      <c r="B17" s="24"/>
      <c r="C17" s="6" t="s">
        <v>23</v>
      </c>
      <c r="D17" s="21">
        <v>40000</v>
      </c>
      <c r="E17" s="28"/>
      <c r="F17" s="30"/>
      <c r="G17" s="31"/>
      <c r="H17" s="27"/>
      <c r="I17" s="7"/>
    </row>
    <row r="18" spans="1:9" ht="13.5">
      <c r="A18" s="5"/>
      <c r="B18" s="24"/>
      <c r="C18" s="6" t="s">
        <v>27</v>
      </c>
      <c r="D18" s="21">
        <v>360270</v>
      </c>
      <c r="E18" s="28"/>
      <c r="F18" s="30"/>
      <c r="G18" s="31"/>
      <c r="H18" s="27"/>
      <c r="I18" s="7"/>
    </row>
    <row r="19" spans="1:9" ht="13.5">
      <c r="A19" s="5"/>
      <c r="B19" s="24"/>
      <c r="C19" s="6" t="s">
        <v>25</v>
      </c>
      <c r="D19" s="21">
        <v>81000</v>
      </c>
      <c r="E19" s="29"/>
      <c r="F19" s="30"/>
      <c r="G19" s="31"/>
      <c r="H19" s="27"/>
      <c r="I19" s="7"/>
    </row>
    <row r="20" spans="1:9" ht="13.5">
      <c r="A20" s="5"/>
      <c r="B20" s="24"/>
      <c r="C20" s="6"/>
      <c r="D20" s="6"/>
      <c r="E20" s="14"/>
      <c r="F20" s="30"/>
      <c r="G20" s="30"/>
      <c r="H20" s="7"/>
      <c r="I20" s="7"/>
    </row>
    <row r="21" spans="1:9" ht="13.5">
      <c r="A21" s="5">
        <v>4</v>
      </c>
      <c r="B21" s="24" t="s">
        <v>30</v>
      </c>
      <c r="C21" s="6">
        <v>60761</v>
      </c>
      <c r="D21" s="21">
        <f>SUM(D22:D22)</f>
        <v>60761</v>
      </c>
      <c r="E21" s="28">
        <f>(D21*100)/C21</f>
        <v>100</v>
      </c>
      <c r="F21" s="30">
        <v>0.9</v>
      </c>
      <c r="G21" s="31">
        <v>1.1555</v>
      </c>
      <c r="H21" s="27">
        <f>((G21*100)/F21)-100</f>
        <v>28.388888888888886</v>
      </c>
      <c r="I21" s="7">
        <f>FLOOR(G21,0.00001)*D21</f>
        <v>70209.33550000002</v>
      </c>
    </row>
    <row r="22" spans="1:9" ht="13.5">
      <c r="A22" s="5"/>
      <c r="B22" s="24"/>
      <c r="C22" s="6" t="s">
        <v>27</v>
      </c>
      <c r="D22" s="21">
        <v>60761</v>
      </c>
      <c r="E22" s="28"/>
      <c r="F22" s="30"/>
      <c r="G22" s="30"/>
      <c r="H22" s="27"/>
      <c r="I22" s="7"/>
    </row>
    <row r="23" spans="1:9" ht="13.5">
      <c r="A23" s="5"/>
      <c r="B23" s="24"/>
      <c r="C23" s="6"/>
      <c r="D23" s="6"/>
      <c r="E23" s="14"/>
      <c r="F23" s="30"/>
      <c r="G23" s="30"/>
      <c r="H23" s="7"/>
      <c r="I23" s="7"/>
    </row>
    <row r="24" spans="1:9" ht="13.5">
      <c r="A24" s="5">
        <v>5</v>
      </c>
      <c r="B24" s="24" t="s">
        <v>31</v>
      </c>
      <c r="C24" s="6">
        <v>336028</v>
      </c>
      <c r="D24" s="21">
        <f>SUM(D25:D25)</f>
        <v>249000</v>
      </c>
      <c r="E24" s="28">
        <f>(D24*100)/C24</f>
        <v>74.10096777649481</v>
      </c>
      <c r="F24" s="30">
        <v>0.9</v>
      </c>
      <c r="G24" s="30">
        <v>1.09</v>
      </c>
      <c r="H24" s="27">
        <f>((G24*100)/F24)-100</f>
        <v>21.11111111111113</v>
      </c>
      <c r="I24" s="7">
        <f>FLOOR(G24,0.00001)*D24</f>
        <v>271410</v>
      </c>
    </row>
    <row r="25" spans="1:9" ht="13.5">
      <c r="A25" s="5"/>
      <c r="B25" s="24"/>
      <c r="C25" s="6" t="s">
        <v>27</v>
      </c>
      <c r="D25" s="21">
        <v>249000</v>
      </c>
      <c r="E25" s="28"/>
      <c r="F25" s="30"/>
      <c r="G25" s="30"/>
      <c r="H25" s="27"/>
      <c r="I25" s="7"/>
    </row>
    <row r="26" spans="1:9" ht="13.5">
      <c r="A26" s="5"/>
      <c r="B26" s="24"/>
      <c r="C26" s="6"/>
      <c r="D26" s="6"/>
      <c r="E26" s="14"/>
      <c r="F26" s="30"/>
      <c r="G26" s="30"/>
      <c r="H26" s="7"/>
      <c r="I26" s="7"/>
    </row>
    <row r="27" spans="1:9" ht="13.5">
      <c r="A27" s="5">
        <v>6</v>
      </c>
      <c r="B27" s="24" t="s">
        <v>32</v>
      </c>
      <c r="C27" s="6">
        <v>37440</v>
      </c>
      <c r="D27" s="21">
        <f>SUM(D28:D28)</f>
        <v>37440</v>
      </c>
      <c r="E27" s="28">
        <f>(D27*100)/C27</f>
        <v>100</v>
      </c>
      <c r="F27" s="30">
        <v>0.85</v>
      </c>
      <c r="G27" s="31">
        <v>1.36</v>
      </c>
      <c r="H27" s="27">
        <f>((G27*100)/F27)-100</f>
        <v>60</v>
      </c>
      <c r="I27" s="7">
        <f>FLOOR(G27,0.00001)*D27</f>
        <v>50918.4</v>
      </c>
    </row>
    <row r="28" spans="1:9" ht="13.5">
      <c r="A28" s="5"/>
      <c r="B28" s="24"/>
      <c r="C28" s="6" t="s">
        <v>23</v>
      </c>
      <c r="D28" s="21">
        <v>37440</v>
      </c>
      <c r="E28" s="29"/>
      <c r="F28" s="30"/>
      <c r="G28" s="31"/>
      <c r="H28" s="27"/>
      <c r="I28" s="7"/>
    </row>
    <row r="29" spans="1:9" ht="13.5">
      <c r="A29" s="5"/>
      <c r="B29" s="24"/>
      <c r="C29" s="6"/>
      <c r="D29" s="6"/>
      <c r="E29" s="14"/>
      <c r="F29" s="30"/>
      <c r="G29" s="30"/>
      <c r="H29" s="7"/>
      <c r="I29" s="7"/>
    </row>
    <row r="30" spans="1:9" ht="13.5">
      <c r="A30" s="5">
        <v>7</v>
      </c>
      <c r="B30" s="24" t="s">
        <v>33</v>
      </c>
      <c r="C30" s="6">
        <v>183720</v>
      </c>
      <c r="D30" s="21">
        <f>SUM(D31:D31)</f>
        <v>80000</v>
      </c>
      <c r="E30" s="28">
        <f>(D30*100)/C30</f>
        <v>43.54452427607228</v>
      </c>
      <c r="F30" s="30">
        <v>0.9</v>
      </c>
      <c r="G30" s="31">
        <v>1.25</v>
      </c>
      <c r="H30" s="27">
        <f>((G30*100)/F30)-100</f>
        <v>38.888888888888886</v>
      </c>
      <c r="I30" s="7">
        <f>FLOOR(G30,0.00001)*D30</f>
        <v>100000</v>
      </c>
    </row>
    <row r="31" spans="1:9" ht="13.5">
      <c r="A31" s="5"/>
      <c r="B31" s="24"/>
      <c r="C31" s="6" t="s">
        <v>20</v>
      </c>
      <c r="D31" s="21">
        <v>80000</v>
      </c>
      <c r="E31" s="29"/>
      <c r="F31" s="30"/>
      <c r="G31" s="31"/>
      <c r="H31" s="27"/>
      <c r="I31" s="7"/>
    </row>
    <row r="32" spans="1:9" ht="13.5">
      <c r="A32" s="5"/>
      <c r="B32" s="24"/>
      <c r="C32" s="6"/>
      <c r="D32" s="6"/>
      <c r="E32" s="14"/>
      <c r="F32" s="30"/>
      <c r="G32" s="30"/>
      <c r="H32" s="7"/>
      <c r="I32" s="7"/>
    </row>
    <row r="33" spans="1:9" ht="13.5">
      <c r="A33" s="5">
        <v>8</v>
      </c>
      <c r="B33" s="24" t="s">
        <v>33</v>
      </c>
      <c r="C33" s="6">
        <v>78740</v>
      </c>
      <c r="D33" s="21">
        <f>SUM(D34:D35)</f>
        <v>68740</v>
      </c>
      <c r="E33" s="28">
        <f>(D33*100)/C33</f>
        <v>87.2999745999492</v>
      </c>
      <c r="F33" s="30">
        <v>0.9</v>
      </c>
      <c r="G33" s="30">
        <v>1.19</v>
      </c>
      <c r="H33" s="27">
        <f>((G33*100)/F33)-100</f>
        <v>32.22222222222223</v>
      </c>
      <c r="I33" s="7">
        <f>FLOOR(G33,0.00001)*D33</f>
        <v>81800.6</v>
      </c>
    </row>
    <row r="34" spans="1:9" ht="13.5">
      <c r="A34" s="5"/>
      <c r="B34" s="24"/>
      <c r="C34" s="6" t="s">
        <v>20</v>
      </c>
      <c r="D34" s="21">
        <v>38740</v>
      </c>
      <c r="E34" s="28"/>
      <c r="F34" s="30"/>
      <c r="G34" s="30"/>
      <c r="H34" s="27"/>
      <c r="I34" s="7"/>
    </row>
    <row r="35" spans="1:9" ht="13.5">
      <c r="A35" s="5"/>
      <c r="B35" s="24"/>
      <c r="C35" s="6" t="s">
        <v>27</v>
      </c>
      <c r="D35" s="21">
        <v>30000</v>
      </c>
      <c r="E35" s="28"/>
      <c r="F35" s="30"/>
      <c r="G35" s="30"/>
      <c r="H35" s="27"/>
      <c r="I35" s="7"/>
    </row>
    <row r="36" spans="1:9" ht="13.5">
      <c r="A36" s="5"/>
      <c r="B36" s="24"/>
      <c r="C36" s="6"/>
      <c r="D36" s="6"/>
      <c r="E36" s="14"/>
      <c r="F36" s="30"/>
      <c r="G36" s="30"/>
      <c r="H36" s="7"/>
      <c r="I36" s="7"/>
    </row>
    <row r="37" spans="1:9" ht="13.5">
      <c r="A37" s="5">
        <v>9</v>
      </c>
      <c r="B37" s="24" t="s">
        <v>33</v>
      </c>
      <c r="C37" s="6">
        <v>110860</v>
      </c>
      <c r="D37" s="21">
        <f>SUM(D38:D39)</f>
        <v>110000</v>
      </c>
      <c r="E37" s="28">
        <f>(D37*100)/C37</f>
        <v>99.22424679776294</v>
      </c>
      <c r="F37" s="30">
        <v>0.85</v>
      </c>
      <c r="G37" s="31">
        <v>1.55</v>
      </c>
      <c r="H37" s="27">
        <f>((G37*100)/F37)-100</f>
        <v>82.35294117647058</v>
      </c>
      <c r="I37" s="7">
        <f>FLOOR(G37,0.00001)*D37</f>
        <v>170500</v>
      </c>
    </row>
    <row r="38" spans="1:9" ht="13.5">
      <c r="A38" s="5"/>
      <c r="B38" s="24"/>
      <c r="C38" s="6" t="s">
        <v>23</v>
      </c>
      <c r="D38" s="21">
        <v>15000</v>
      </c>
      <c r="E38" s="28"/>
      <c r="F38" s="30"/>
      <c r="G38" s="31"/>
      <c r="H38" s="27"/>
      <c r="I38" s="7"/>
    </row>
    <row r="39" spans="1:9" ht="13.5">
      <c r="A39" s="5"/>
      <c r="B39" s="24"/>
      <c r="C39" s="6" t="s">
        <v>27</v>
      </c>
      <c r="D39" s="21">
        <v>95000</v>
      </c>
      <c r="E39" s="28"/>
      <c r="F39" s="30"/>
      <c r="G39" s="31"/>
      <c r="H39" s="27"/>
      <c r="I39" s="7"/>
    </row>
    <row r="40" ht="12.75">
      <c r="C40" s="15"/>
    </row>
    <row r="41" spans="1:9" ht="13.5">
      <c r="A41" s="5">
        <v>10</v>
      </c>
      <c r="B41" s="24" t="s">
        <v>33</v>
      </c>
      <c r="C41" s="6">
        <v>22829</v>
      </c>
      <c r="D41" s="21">
        <f>SUM(D42:D42)</f>
        <v>22829</v>
      </c>
      <c r="E41" s="28">
        <f>(D41*100)/C41</f>
        <v>100</v>
      </c>
      <c r="F41" s="30">
        <v>0.85</v>
      </c>
      <c r="G41" s="30">
        <v>1.5</v>
      </c>
      <c r="H41" s="27">
        <f>((G41*100)/F41)-100</f>
        <v>76.47058823529412</v>
      </c>
      <c r="I41" s="7">
        <f>FLOOR(G41,0.00001)*D41</f>
        <v>34243.50000000001</v>
      </c>
    </row>
    <row r="42" spans="1:9" ht="13.5">
      <c r="A42" s="5"/>
      <c r="B42" s="24"/>
      <c r="C42" s="6" t="s">
        <v>23</v>
      </c>
      <c r="D42" s="21">
        <v>22829</v>
      </c>
      <c r="E42" s="28"/>
      <c r="F42" s="30"/>
      <c r="G42" s="30"/>
      <c r="H42" s="27"/>
      <c r="I42" s="7"/>
    </row>
    <row r="43" spans="1:9" ht="13.5">
      <c r="A43" s="5"/>
      <c r="B43" s="24"/>
      <c r="C43" s="6"/>
      <c r="D43" s="6"/>
      <c r="E43" s="14"/>
      <c r="F43" s="30"/>
      <c r="G43" s="30"/>
      <c r="H43" s="7"/>
      <c r="I43" s="7"/>
    </row>
    <row r="44" spans="1:9" ht="13.5">
      <c r="A44" s="5">
        <v>11</v>
      </c>
      <c r="B44" s="24" t="s">
        <v>34</v>
      </c>
      <c r="C44" s="6">
        <v>270830</v>
      </c>
      <c r="D44" s="21">
        <f>SUM(D45:D46)</f>
        <v>270830</v>
      </c>
      <c r="E44" s="28">
        <f>(D44*100)/C44</f>
        <v>100</v>
      </c>
      <c r="F44" s="30">
        <v>0.9</v>
      </c>
      <c r="G44" s="31">
        <v>1.15</v>
      </c>
      <c r="H44" s="27">
        <f>((G44*100)/F44)-100</f>
        <v>27.777777777777757</v>
      </c>
      <c r="I44" s="7">
        <f>FLOOR(G44,0.00001)*D44</f>
        <v>311454.50000000006</v>
      </c>
    </row>
    <row r="45" spans="1:9" ht="13.5">
      <c r="A45" s="5"/>
      <c r="B45" s="24"/>
      <c r="C45" s="6" t="s">
        <v>20</v>
      </c>
      <c r="D45" s="21">
        <v>160830</v>
      </c>
      <c r="E45" s="28"/>
      <c r="F45" s="30"/>
      <c r="G45" s="31"/>
      <c r="H45" s="27"/>
      <c r="I45" s="7"/>
    </row>
    <row r="46" spans="1:9" ht="13.5">
      <c r="A46" s="5"/>
      <c r="B46" s="24"/>
      <c r="C46" s="6" t="s">
        <v>27</v>
      </c>
      <c r="D46" s="21">
        <v>110000</v>
      </c>
      <c r="E46" s="28"/>
      <c r="F46" s="30"/>
      <c r="G46" s="31"/>
      <c r="H46" s="27"/>
      <c r="I46" s="7"/>
    </row>
    <row r="47" ht="12.75">
      <c r="C47" s="15"/>
    </row>
    <row r="48" spans="1:9" ht="13.5">
      <c r="A48" s="5">
        <v>12</v>
      </c>
      <c r="B48" s="24" t="s">
        <v>35</v>
      </c>
      <c r="C48" s="6">
        <v>163030</v>
      </c>
      <c r="D48" s="21">
        <f>SUM(D49:D49)</f>
        <v>163030</v>
      </c>
      <c r="E48" s="28">
        <f>(D48*100)/C48</f>
        <v>100</v>
      </c>
      <c r="F48" s="30">
        <v>0.85</v>
      </c>
      <c r="G48" s="30">
        <v>1.85</v>
      </c>
      <c r="H48" s="27">
        <f>((G48*100)/F48)-100</f>
        <v>117.64705882352942</v>
      </c>
      <c r="I48" s="7">
        <f>FLOOR(G48,0.00001)*D48</f>
        <v>301605.5</v>
      </c>
    </row>
    <row r="49" spans="1:9" ht="13.5">
      <c r="A49" s="5"/>
      <c r="B49" s="24"/>
      <c r="C49" s="6" t="s">
        <v>27</v>
      </c>
      <c r="D49" s="21">
        <v>163030</v>
      </c>
      <c r="E49" s="28"/>
      <c r="F49" s="30"/>
      <c r="G49" s="30"/>
      <c r="H49" s="27"/>
      <c r="I49" s="7"/>
    </row>
    <row r="50" spans="1:9" ht="13.5">
      <c r="A50" s="5"/>
      <c r="B50" s="24"/>
      <c r="C50" s="6"/>
      <c r="D50" s="6"/>
      <c r="E50" s="14"/>
      <c r="F50" s="30"/>
      <c r="G50" s="30"/>
      <c r="H50" s="7"/>
      <c r="I50" s="7"/>
    </row>
    <row r="51" spans="1:9" ht="13.5">
      <c r="A51" s="5">
        <v>13</v>
      </c>
      <c r="B51" s="24" t="s">
        <v>35</v>
      </c>
      <c r="C51" s="6">
        <v>3245</v>
      </c>
      <c r="D51" s="21">
        <f>SUM(D52:D52)</f>
        <v>3245</v>
      </c>
      <c r="E51" s="28">
        <f>(D51*100)/C51</f>
        <v>100</v>
      </c>
      <c r="F51" s="30">
        <v>0.85</v>
      </c>
      <c r="G51" s="31">
        <v>1.55</v>
      </c>
      <c r="H51" s="27">
        <f>((G51*100)/F51)-100</f>
        <v>82.35294117647058</v>
      </c>
      <c r="I51" s="7">
        <f>FLOOR(G51,0.00001)*D51</f>
        <v>5029.75</v>
      </c>
    </row>
    <row r="52" spans="1:9" ht="13.5">
      <c r="A52" s="5"/>
      <c r="B52" s="24"/>
      <c r="C52" s="6" t="s">
        <v>27</v>
      </c>
      <c r="D52" s="21">
        <v>3245</v>
      </c>
      <c r="E52" s="28"/>
      <c r="F52" s="30"/>
      <c r="G52" s="31"/>
      <c r="H52" s="27"/>
      <c r="I52" s="7"/>
    </row>
    <row r="53" ht="12.75">
      <c r="C53" s="15"/>
    </row>
    <row r="54" spans="1:9" ht="13.5">
      <c r="A54" s="5">
        <v>14</v>
      </c>
      <c r="B54" s="24" t="s">
        <v>36</v>
      </c>
      <c r="C54" s="6">
        <v>216338</v>
      </c>
      <c r="D54" s="21">
        <f>SUM(D55:D57)</f>
        <v>216338</v>
      </c>
      <c r="E54" s="28">
        <f>(D54*100)/C54</f>
        <v>100</v>
      </c>
      <c r="F54" s="30">
        <v>0.9</v>
      </c>
      <c r="G54" s="30">
        <v>1.2</v>
      </c>
      <c r="H54" s="27">
        <f>((G54*100)/F54)-100</f>
        <v>33.33333333333334</v>
      </c>
      <c r="I54" s="7">
        <f>FLOOR(G54,0.00001)*D54</f>
        <v>259605.60000000003</v>
      </c>
    </row>
    <row r="55" spans="1:9" ht="13.5">
      <c r="A55" s="5"/>
      <c r="B55" s="24"/>
      <c r="C55" s="6" t="s">
        <v>20</v>
      </c>
      <c r="D55" s="21">
        <v>80000</v>
      </c>
      <c r="E55" s="28"/>
      <c r="F55" s="30"/>
      <c r="G55" s="30"/>
      <c r="H55" s="27"/>
      <c r="I55" s="7"/>
    </row>
    <row r="56" spans="1:9" ht="13.5">
      <c r="A56" s="5"/>
      <c r="B56" s="24"/>
      <c r="C56" s="6" t="s">
        <v>27</v>
      </c>
      <c r="D56" s="21">
        <v>96338</v>
      </c>
      <c r="E56" s="28"/>
      <c r="F56" s="30"/>
      <c r="G56" s="30"/>
      <c r="H56" s="27"/>
      <c r="I56" s="7"/>
    </row>
    <row r="57" spans="1:9" ht="13.5">
      <c r="A57" s="5"/>
      <c r="B57" s="24"/>
      <c r="C57" s="6" t="s">
        <v>19</v>
      </c>
      <c r="D57" s="21">
        <v>40000</v>
      </c>
      <c r="E57" s="28"/>
      <c r="F57" s="30"/>
      <c r="G57" s="30"/>
      <c r="H57" s="27"/>
      <c r="I57" s="7"/>
    </row>
    <row r="58" spans="1:9" ht="13.5">
      <c r="A58" s="5"/>
      <c r="B58" s="24"/>
      <c r="C58" s="6"/>
      <c r="D58" s="6"/>
      <c r="E58" s="14"/>
      <c r="F58" s="30"/>
      <c r="G58" s="30"/>
      <c r="H58" s="7"/>
      <c r="I58" s="7"/>
    </row>
    <row r="59" spans="1:9" ht="13.5">
      <c r="A59" s="5">
        <v>15</v>
      </c>
      <c r="B59" s="24" t="s">
        <v>36</v>
      </c>
      <c r="C59" s="6">
        <v>36611</v>
      </c>
      <c r="D59" s="21">
        <f>SUM(D60:D60)</f>
        <v>36611</v>
      </c>
      <c r="E59" s="28">
        <f>(D59*100)/C59</f>
        <v>100</v>
      </c>
      <c r="F59" s="30">
        <v>0.9</v>
      </c>
      <c r="G59" s="31">
        <v>1.2</v>
      </c>
      <c r="H59" s="27">
        <f>((G59*100)/F59)-100</f>
        <v>33.33333333333334</v>
      </c>
      <c r="I59" s="7">
        <f>FLOOR(G59,0.00001)*D59</f>
        <v>43933.200000000004</v>
      </c>
    </row>
    <row r="60" spans="1:9" ht="13.5">
      <c r="A60" s="5"/>
      <c r="B60" s="24"/>
      <c r="C60" s="6" t="s">
        <v>27</v>
      </c>
      <c r="D60" s="21">
        <v>36611</v>
      </c>
      <c r="E60" s="28"/>
      <c r="F60" s="30"/>
      <c r="G60" s="31"/>
      <c r="H60" s="27"/>
      <c r="I60" s="7"/>
    </row>
    <row r="61" ht="12.75">
      <c r="C61" s="15"/>
    </row>
    <row r="62" spans="1:9" ht="13.5">
      <c r="A62" s="5">
        <v>16</v>
      </c>
      <c r="B62" s="24" t="s">
        <v>36</v>
      </c>
      <c r="C62" s="6">
        <v>227705</v>
      </c>
      <c r="D62" s="21">
        <f>SUM(D63:D65)</f>
        <v>227705</v>
      </c>
      <c r="E62" s="28">
        <f>(D62*100)/C62</f>
        <v>100</v>
      </c>
      <c r="F62" s="30">
        <v>0.85</v>
      </c>
      <c r="G62" s="30">
        <v>1.85</v>
      </c>
      <c r="H62" s="27">
        <f>((G62*100)/F62)-100</f>
        <v>117.64705882352942</v>
      </c>
      <c r="I62" s="7">
        <f>FLOOR(G62,0.00001)*D62</f>
        <v>421254.25</v>
      </c>
    </row>
    <row r="63" spans="1:9" ht="13.5">
      <c r="A63" s="5"/>
      <c r="B63" s="24"/>
      <c r="C63" s="6" t="s">
        <v>22</v>
      </c>
      <c r="D63" s="21">
        <v>120000</v>
      </c>
      <c r="E63" s="28"/>
      <c r="F63" s="30"/>
      <c r="G63" s="30"/>
      <c r="H63" s="27"/>
      <c r="I63" s="7"/>
    </row>
    <row r="64" spans="1:9" ht="13.5">
      <c r="A64" s="5"/>
      <c r="B64" s="24"/>
      <c r="C64" s="6" t="s">
        <v>27</v>
      </c>
      <c r="D64" s="21">
        <v>53705</v>
      </c>
      <c r="E64" s="28"/>
      <c r="F64" s="30"/>
      <c r="G64" s="30"/>
      <c r="H64" s="27"/>
      <c r="I64" s="7"/>
    </row>
    <row r="65" spans="1:9" ht="13.5">
      <c r="A65" s="5"/>
      <c r="B65" s="24"/>
      <c r="C65" s="6" t="s">
        <v>25</v>
      </c>
      <c r="D65" s="21">
        <v>54000</v>
      </c>
      <c r="E65" s="28"/>
      <c r="F65" s="30"/>
      <c r="G65" s="30"/>
      <c r="H65" s="27"/>
      <c r="I65" s="7"/>
    </row>
    <row r="66" spans="1:9" ht="13.5">
      <c r="A66" s="5"/>
      <c r="B66" s="24"/>
      <c r="C66" s="6"/>
      <c r="D66" s="6"/>
      <c r="E66" s="14"/>
      <c r="F66" s="30"/>
      <c r="G66" s="30"/>
      <c r="H66" s="7"/>
      <c r="I66" s="7"/>
    </row>
    <row r="67" spans="1:9" ht="13.5">
      <c r="A67" s="5">
        <v>17</v>
      </c>
      <c r="B67" s="24" t="s">
        <v>36</v>
      </c>
      <c r="C67" s="6">
        <v>2326</v>
      </c>
      <c r="D67" s="21">
        <f>SUM(D68:D68)</f>
        <v>2326</v>
      </c>
      <c r="E67" s="28">
        <f>(D67*100)/C67</f>
        <v>100</v>
      </c>
      <c r="F67" s="30">
        <v>0.85</v>
      </c>
      <c r="G67" s="31">
        <v>1.59</v>
      </c>
      <c r="H67" s="27">
        <f>((G67*100)/F67)-100</f>
        <v>87.05882352941177</v>
      </c>
      <c r="I67" s="7">
        <f>FLOOR(G67,0.00001)*D67</f>
        <v>3698.34</v>
      </c>
    </row>
    <row r="68" spans="1:9" ht="13.5">
      <c r="A68" s="5"/>
      <c r="B68" s="24"/>
      <c r="C68" s="6" t="s">
        <v>27</v>
      </c>
      <c r="D68" s="21">
        <v>2326</v>
      </c>
      <c r="E68" s="28"/>
      <c r="F68" s="30"/>
      <c r="G68" s="31"/>
      <c r="H68" s="27"/>
      <c r="I68" s="7"/>
    </row>
    <row r="69" ht="12.75">
      <c r="C69" s="15"/>
    </row>
    <row r="70" spans="1:9" ht="13.5">
      <c r="A70" s="5">
        <v>18</v>
      </c>
      <c r="B70" s="24" t="s">
        <v>37</v>
      </c>
      <c r="C70" s="6">
        <v>12381</v>
      </c>
      <c r="D70" s="21">
        <f>SUM(D71:D71)</f>
        <v>12381</v>
      </c>
      <c r="E70" s="28">
        <f>(D70*100)/C70</f>
        <v>100</v>
      </c>
      <c r="F70" s="30">
        <v>0.9</v>
      </c>
      <c r="G70" s="30">
        <v>1.15</v>
      </c>
      <c r="H70" s="27">
        <f>((G70*100)/F70)-100</f>
        <v>27.777777777777757</v>
      </c>
      <c r="I70" s="7">
        <f>FLOOR(G70,0.00001)*D70</f>
        <v>14238.150000000001</v>
      </c>
    </row>
    <row r="71" spans="1:9" ht="13.5">
      <c r="A71" s="5"/>
      <c r="B71" s="24"/>
      <c r="C71" s="6" t="s">
        <v>27</v>
      </c>
      <c r="D71" s="21">
        <v>12381</v>
      </c>
      <c r="E71" s="28"/>
      <c r="F71" s="30"/>
      <c r="G71" s="30"/>
      <c r="H71" s="27"/>
      <c r="I71" s="7"/>
    </row>
    <row r="72" spans="1:9" ht="13.5">
      <c r="A72" s="5"/>
      <c r="B72" s="24"/>
      <c r="C72" s="6"/>
      <c r="D72" s="6"/>
      <c r="E72" s="14"/>
      <c r="F72" s="30"/>
      <c r="G72" s="30"/>
      <c r="H72" s="7"/>
      <c r="I72" s="7"/>
    </row>
    <row r="73" spans="1:9" ht="13.5">
      <c r="A73" s="5">
        <v>19</v>
      </c>
      <c r="B73" s="24" t="s">
        <v>38</v>
      </c>
      <c r="C73" s="6">
        <v>500000</v>
      </c>
      <c r="D73" s="21">
        <f>SUM(D74:D75)</f>
        <v>320000</v>
      </c>
      <c r="E73" s="28">
        <f>(D73*100)/C73</f>
        <v>64</v>
      </c>
      <c r="F73" s="30">
        <v>0.9</v>
      </c>
      <c r="G73" s="31">
        <v>1.2</v>
      </c>
      <c r="H73" s="27">
        <f>((G73*100)/F73)-100</f>
        <v>33.33333333333334</v>
      </c>
      <c r="I73" s="7">
        <f>FLOOR(G73,0.00001)*D73</f>
        <v>384000.00000000006</v>
      </c>
    </row>
    <row r="74" spans="1:9" ht="13.5">
      <c r="A74" s="5"/>
      <c r="B74" s="24"/>
      <c r="C74" s="6" t="s">
        <v>20</v>
      </c>
      <c r="D74" s="21">
        <v>80000</v>
      </c>
      <c r="E74" s="28"/>
      <c r="F74" s="30"/>
      <c r="G74" s="31"/>
      <c r="H74" s="27"/>
      <c r="I74" s="7"/>
    </row>
    <row r="75" spans="1:9" ht="13.5">
      <c r="A75" s="5"/>
      <c r="B75" s="24"/>
      <c r="C75" s="6" t="s">
        <v>27</v>
      </c>
      <c r="D75" s="21">
        <v>240000</v>
      </c>
      <c r="E75" s="28"/>
      <c r="F75" s="30"/>
      <c r="G75" s="31"/>
      <c r="H75" s="27"/>
      <c r="I75" s="7"/>
    </row>
    <row r="76" ht="12.75">
      <c r="C76" s="15"/>
    </row>
    <row r="77" spans="1:9" ht="13.5">
      <c r="A77" s="5">
        <v>20</v>
      </c>
      <c r="B77" s="24" t="s">
        <v>39</v>
      </c>
      <c r="C77" s="6">
        <v>800000</v>
      </c>
      <c r="D77" s="21">
        <f>SUM(D78:D79)</f>
        <v>800000</v>
      </c>
      <c r="E77" s="28">
        <f>(D77*100)/C77</f>
        <v>100</v>
      </c>
      <c r="F77" s="30">
        <v>0.9</v>
      </c>
      <c r="G77" s="30">
        <v>1.28</v>
      </c>
      <c r="H77" s="27">
        <f>((G77*100)/F77)-100</f>
        <v>42.22222222222223</v>
      </c>
      <c r="I77" s="7">
        <f>FLOOR(G77,0.00001)*D77</f>
        <v>1024000</v>
      </c>
    </row>
    <row r="78" spans="1:9" ht="13.5">
      <c r="A78" s="5"/>
      <c r="B78" s="24"/>
      <c r="C78" s="6" t="s">
        <v>26</v>
      </c>
      <c r="D78" s="21">
        <v>200000</v>
      </c>
      <c r="E78" s="28"/>
      <c r="F78" s="30"/>
      <c r="G78" s="30"/>
      <c r="H78" s="27"/>
      <c r="I78" s="7"/>
    </row>
    <row r="79" spans="1:9" ht="13.5">
      <c r="A79" s="5"/>
      <c r="B79" s="24"/>
      <c r="C79" s="6" t="s">
        <v>27</v>
      </c>
      <c r="D79" s="21">
        <v>600000</v>
      </c>
      <c r="E79" s="28"/>
      <c r="F79" s="30"/>
      <c r="G79" s="30"/>
      <c r="H79" s="27"/>
      <c r="I79" s="7"/>
    </row>
    <row r="80" spans="1:9" ht="13.5">
      <c r="A80" s="5"/>
      <c r="B80" s="24"/>
      <c r="C80" s="6"/>
      <c r="D80" s="6"/>
      <c r="E80" s="14"/>
      <c r="F80" s="30"/>
      <c r="G80" s="30"/>
      <c r="H80" s="7"/>
      <c r="I80" s="7"/>
    </row>
    <row r="81" spans="1:9" ht="13.5">
      <c r="A81" s="5">
        <v>21</v>
      </c>
      <c r="B81" s="24" t="s">
        <v>40</v>
      </c>
      <c r="C81" s="6">
        <v>802624</v>
      </c>
      <c r="D81" s="21">
        <f>SUM(D82:D85)</f>
        <v>802624</v>
      </c>
      <c r="E81" s="28">
        <f>(D81*100)/C81</f>
        <v>100</v>
      </c>
      <c r="F81" s="30">
        <v>0.9</v>
      </c>
      <c r="G81" s="31">
        <v>1.15</v>
      </c>
      <c r="H81" s="27">
        <f>((G81*100)/F81)-100</f>
        <v>27.777777777777757</v>
      </c>
      <c r="I81" s="7">
        <f>FLOOR(G81,0.00001)*D81</f>
        <v>923017.6000000001</v>
      </c>
    </row>
    <row r="82" spans="1:9" ht="13.5">
      <c r="A82" s="5"/>
      <c r="B82" s="24"/>
      <c r="C82" s="6" t="s">
        <v>23</v>
      </c>
      <c r="D82" s="21">
        <v>304624</v>
      </c>
      <c r="E82" s="28"/>
      <c r="F82" s="30"/>
      <c r="G82" s="31"/>
      <c r="H82" s="27"/>
      <c r="I82" s="7"/>
    </row>
    <row r="83" spans="1:9" ht="13.5">
      <c r="A83" s="5"/>
      <c r="B83" s="24"/>
      <c r="C83" s="6" t="s">
        <v>26</v>
      </c>
      <c r="D83" s="21">
        <v>80000</v>
      </c>
      <c r="E83" s="28"/>
      <c r="F83" s="30"/>
      <c r="G83" s="31"/>
      <c r="H83" s="27"/>
      <c r="I83" s="7"/>
    </row>
    <row r="84" spans="1:9" ht="13.5">
      <c r="A84" s="5"/>
      <c r="B84" s="24"/>
      <c r="C84" s="6" t="s">
        <v>27</v>
      </c>
      <c r="D84" s="21">
        <v>378000</v>
      </c>
      <c r="E84" s="28"/>
      <c r="F84" s="30"/>
      <c r="G84" s="31"/>
      <c r="H84" s="27"/>
      <c r="I84" s="7"/>
    </row>
    <row r="85" spans="1:9" ht="13.5">
      <c r="A85" s="5"/>
      <c r="B85" s="24"/>
      <c r="C85" s="6" t="s">
        <v>19</v>
      </c>
      <c r="D85" s="21">
        <v>40000</v>
      </c>
      <c r="E85" s="28"/>
      <c r="F85" s="30"/>
      <c r="G85" s="31"/>
      <c r="H85" s="27"/>
      <c r="I85" s="7"/>
    </row>
    <row r="86" ht="12.75">
      <c r="C86" s="15"/>
    </row>
    <row r="87" spans="1:9" ht="13.5">
      <c r="A87" s="5">
        <v>22</v>
      </c>
      <c r="B87" s="24" t="s">
        <v>40</v>
      </c>
      <c r="C87" s="6">
        <v>89996</v>
      </c>
      <c r="D87" s="21">
        <f>SUM(D88:D88)</f>
        <v>84000</v>
      </c>
      <c r="E87" s="28">
        <f>(D87*100)/C87</f>
        <v>93.33748166585181</v>
      </c>
      <c r="F87" s="30">
        <v>0.9</v>
      </c>
      <c r="G87" s="30">
        <v>1.66</v>
      </c>
      <c r="H87" s="27">
        <f>((G87*100)/F87)-100</f>
        <v>84.44444444444443</v>
      </c>
      <c r="I87" s="7">
        <f>FLOOR(G87,0.00001)*D87</f>
        <v>139440</v>
      </c>
    </row>
    <row r="88" spans="1:9" ht="13.5">
      <c r="A88" s="5"/>
      <c r="B88" s="24"/>
      <c r="C88" s="6" t="s">
        <v>25</v>
      </c>
      <c r="D88" s="21">
        <v>84000</v>
      </c>
      <c r="E88" s="28"/>
      <c r="F88" s="30"/>
      <c r="G88" s="30"/>
      <c r="H88" s="27"/>
      <c r="I88" s="7"/>
    </row>
    <row r="89" spans="1:9" ht="13.5">
      <c r="A89" s="5"/>
      <c r="B89" s="24"/>
      <c r="C89" s="6"/>
      <c r="D89" s="6"/>
      <c r="E89" s="14"/>
      <c r="F89" s="30"/>
      <c r="G89" s="30"/>
      <c r="H89" s="7"/>
      <c r="I89" s="7"/>
    </row>
    <row r="90" spans="1:9" ht="13.5">
      <c r="A90" s="5">
        <v>23</v>
      </c>
      <c r="B90" s="24" t="s">
        <v>41</v>
      </c>
      <c r="C90" s="6">
        <v>97493</v>
      </c>
      <c r="D90" s="21">
        <f>SUM(D91:D92)</f>
        <v>90000</v>
      </c>
      <c r="E90" s="28">
        <f>(D90*100)/C90</f>
        <v>92.31432000246171</v>
      </c>
      <c r="F90" s="30">
        <v>0.85</v>
      </c>
      <c r="G90" s="31">
        <v>1.5</v>
      </c>
      <c r="H90" s="27">
        <f>((G90*100)/F90)-100</f>
        <v>76.47058823529412</v>
      </c>
      <c r="I90" s="7">
        <f>FLOOR(G90,0.00001)*D90</f>
        <v>135000.00000000003</v>
      </c>
    </row>
    <row r="91" spans="1:9" ht="13.5">
      <c r="A91" s="5"/>
      <c r="B91" s="24"/>
      <c r="C91" s="6" t="s">
        <v>24</v>
      </c>
      <c r="D91" s="21">
        <v>60000</v>
      </c>
      <c r="E91" s="28"/>
      <c r="F91" s="30"/>
      <c r="G91" s="31"/>
      <c r="H91" s="27"/>
      <c r="I91" s="7"/>
    </row>
    <row r="92" spans="1:9" ht="13.5">
      <c r="A92" s="5"/>
      <c r="B92" s="24"/>
      <c r="C92" s="6" t="s">
        <v>25</v>
      </c>
      <c r="D92" s="21">
        <v>30000</v>
      </c>
      <c r="E92" s="28"/>
      <c r="F92" s="30"/>
      <c r="G92" s="31"/>
      <c r="H92" s="27"/>
      <c r="I92" s="7"/>
    </row>
    <row r="93" ht="12.75">
      <c r="C93" s="15"/>
    </row>
    <row r="94" spans="1:9" ht="13.5">
      <c r="A94" s="5">
        <v>24</v>
      </c>
      <c r="B94" s="24" t="s">
        <v>42</v>
      </c>
      <c r="C94" s="6">
        <v>190851</v>
      </c>
      <c r="D94" s="21">
        <f>SUM(D95:D96)</f>
        <v>190851</v>
      </c>
      <c r="E94" s="28">
        <f>(D94*100)/C94</f>
        <v>100</v>
      </c>
      <c r="F94" s="30">
        <v>0.85</v>
      </c>
      <c r="G94" s="30">
        <v>1.711</v>
      </c>
      <c r="H94" s="27">
        <f>((G94*100)/F94)-100</f>
        <v>101.29411764705881</v>
      </c>
      <c r="I94" s="7">
        <f>FLOOR(G94,0.00001)*D94</f>
        <v>326546.061</v>
      </c>
    </row>
    <row r="95" spans="1:9" ht="13.5">
      <c r="A95" s="5"/>
      <c r="B95" s="24"/>
      <c r="C95" s="6" t="s">
        <v>27</v>
      </c>
      <c r="D95" s="21">
        <v>136851</v>
      </c>
      <c r="E95" s="28"/>
      <c r="F95" s="30"/>
      <c r="G95" s="30"/>
      <c r="H95" s="27"/>
      <c r="I95" s="7"/>
    </row>
    <row r="96" spans="1:9" ht="13.5">
      <c r="A96" s="5"/>
      <c r="B96" s="24"/>
      <c r="C96" s="6" t="s">
        <v>25</v>
      </c>
      <c r="D96" s="21">
        <v>54000</v>
      </c>
      <c r="E96" s="28"/>
      <c r="F96" s="30"/>
      <c r="G96" s="30"/>
      <c r="H96" s="27"/>
      <c r="I96" s="7"/>
    </row>
    <row r="97" spans="1:9" ht="13.5">
      <c r="A97" s="5"/>
      <c r="B97" s="24"/>
      <c r="C97" s="6"/>
      <c r="D97" s="6"/>
      <c r="E97" s="14"/>
      <c r="F97" s="30"/>
      <c r="G97" s="30"/>
      <c r="H97" s="7"/>
      <c r="I97" s="7"/>
    </row>
    <row r="98" spans="1:9" ht="13.5">
      <c r="A98" s="5">
        <v>25</v>
      </c>
      <c r="B98" s="24" t="s">
        <v>43</v>
      </c>
      <c r="C98" s="6">
        <v>62520</v>
      </c>
      <c r="D98" s="21">
        <f>SUM(D99:D99)</f>
        <v>54000</v>
      </c>
      <c r="E98" s="28">
        <f>(D98*100)/C98</f>
        <v>86.37236084452975</v>
      </c>
      <c r="F98" s="30">
        <v>0.85</v>
      </c>
      <c r="G98" s="31">
        <v>1.65</v>
      </c>
      <c r="H98" s="27">
        <f>((G98*100)/F98)-100</f>
        <v>94.11764705882354</v>
      </c>
      <c r="I98" s="7">
        <f>FLOOR(G98,0.00001)*D98</f>
        <v>89100</v>
      </c>
    </row>
    <row r="99" spans="1:9" ht="13.5">
      <c r="A99" s="5"/>
      <c r="B99" s="24"/>
      <c r="C99" s="6" t="s">
        <v>25</v>
      </c>
      <c r="D99" s="21">
        <v>54000</v>
      </c>
      <c r="E99" s="28"/>
      <c r="F99" s="30"/>
      <c r="G99" s="31"/>
      <c r="H99" s="27"/>
      <c r="I99" s="7"/>
    </row>
    <row r="100" ht="12.75">
      <c r="C100" s="15"/>
    </row>
    <row r="101" spans="1:9" ht="13.5">
      <c r="A101" s="5">
        <v>26</v>
      </c>
      <c r="B101" s="24" t="s">
        <v>43</v>
      </c>
      <c r="C101" s="6">
        <v>300</v>
      </c>
      <c r="D101" s="21">
        <f>SUM(D102:D102)</f>
        <v>300</v>
      </c>
      <c r="E101" s="28">
        <f>(D101*100)/C101</f>
        <v>100</v>
      </c>
      <c r="F101" s="30">
        <v>0.9</v>
      </c>
      <c r="G101" s="31">
        <v>0.9</v>
      </c>
      <c r="H101" s="27">
        <f>((G101*100)/F101)-100</f>
        <v>0</v>
      </c>
      <c r="I101" s="7">
        <f>FLOOR(G101,0.00001)*D101</f>
        <v>270</v>
      </c>
    </row>
    <row r="102" spans="1:9" ht="13.5">
      <c r="A102" s="5"/>
      <c r="B102" s="24"/>
      <c r="C102" s="6" t="s">
        <v>23</v>
      </c>
      <c r="D102" s="21">
        <v>300</v>
      </c>
      <c r="E102" s="28"/>
      <c r="F102" s="30"/>
      <c r="G102" s="31"/>
      <c r="H102" s="27"/>
      <c r="I102" s="7"/>
    </row>
    <row r="103" ht="12.75">
      <c r="C103" s="15"/>
    </row>
    <row r="104" spans="1:9" ht="13.5">
      <c r="A104" s="5">
        <v>27</v>
      </c>
      <c r="B104" s="24" t="s">
        <v>44</v>
      </c>
      <c r="C104" s="6">
        <v>33120</v>
      </c>
      <c r="D104" s="21">
        <f>SUM(D105:D105)</f>
        <v>33120</v>
      </c>
      <c r="E104" s="28">
        <f>(D104*100)/C104</f>
        <v>100</v>
      </c>
      <c r="F104" s="30">
        <v>0.9</v>
      </c>
      <c r="G104" s="30">
        <v>1.1302</v>
      </c>
      <c r="H104" s="27">
        <f>((G104*100)/F104)-100</f>
        <v>25.577777777777783</v>
      </c>
      <c r="I104" s="7">
        <f>FLOOR(G104,0.00001)*D104</f>
        <v>37432.224</v>
      </c>
    </row>
    <row r="105" spans="1:9" ht="13.5">
      <c r="A105" s="5"/>
      <c r="B105" s="24"/>
      <c r="C105" s="6" t="s">
        <v>27</v>
      </c>
      <c r="D105" s="21">
        <v>33120</v>
      </c>
      <c r="E105" s="28"/>
      <c r="F105" s="30"/>
      <c r="G105" s="30"/>
      <c r="H105" s="27"/>
      <c r="I105" s="7"/>
    </row>
    <row r="106" spans="1:9" ht="13.5">
      <c r="A106" s="5"/>
      <c r="B106" s="24"/>
      <c r="C106" s="6"/>
      <c r="D106" s="6"/>
      <c r="E106" s="14"/>
      <c r="F106" s="30"/>
      <c r="G106" s="30"/>
      <c r="H106" s="7"/>
      <c r="I106" s="7"/>
    </row>
    <row r="107" spans="1:9" ht="13.5">
      <c r="A107" s="5">
        <v>28</v>
      </c>
      <c r="B107" s="24" t="s">
        <v>45</v>
      </c>
      <c r="C107" s="6">
        <v>38525</v>
      </c>
      <c r="D107" s="21">
        <f>SUM(D108:D108)</f>
        <v>38525</v>
      </c>
      <c r="E107" s="28">
        <f>(D107*100)/C107</f>
        <v>100</v>
      </c>
      <c r="F107" s="30">
        <v>0.9</v>
      </c>
      <c r="G107" s="31">
        <v>1.21</v>
      </c>
      <c r="H107" s="27">
        <f>((G107*100)/F107)-100</f>
        <v>34.44444444444443</v>
      </c>
      <c r="I107" s="7">
        <f>FLOOR(G107,0.00001)*D107</f>
        <v>46615.25000000001</v>
      </c>
    </row>
    <row r="108" spans="1:9" ht="13.5">
      <c r="A108" s="5"/>
      <c r="B108" s="24"/>
      <c r="C108" s="6" t="s">
        <v>23</v>
      </c>
      <c r="D108" s="21">
        <v>38525</v>
      </c>
      <c r="E108" s="28"/>
      <c r="F108" s="30"/>
      <c r="G108" s="31"/>
      <c r="H108" s="27"/>
      <c r="I108" s="7"/>
    </row>
    <row r="109" ht="12.75">
      <c r="C109" s="15"/>
    </row>
    <row r="110" spans="1:9" ht="13.5">
      <c r="A110" s="5">
        <v>29</v>
      </c>
      <c r="B110" s="24" t="s">
        <v>45</v>
      </c>
      <c r="C110" s="6">
        <v>540</v>
      </c>
      <c r="D110" s="21">
        <f>SUM(D111:D111)</f>
        <v>540</v>
      </c>
      <c r="E110" s="28">
        <f>(D110*100)/C110</f>
        <v>100</v>
      </c>
      <c r="F110" s="30">
        <v>0.9</v>
      </c>
      <c r="G110" s="30">
        <v>0.9</v>
      </c>
      <c r="H110" s="27">
        <f>((G110*100)/F110)-100</f>
        <v>0</v>
      </c>
      <c r="I110" s="7">
        <f>FLOOR(G110,0.00001)*D110</f>
        <v>486</v>
      </c>
    </row>
    <row r="111" spans="1:9" ht="13.5">
      <c r="A111" s="5"/>
      <c r="B111" s="24"/>
      <c r="C111" s="6" t="s">
        <v>23</v>
      </c>
      <c r="D111" s="21">
        <v>540</v>
      </c>
      <c r="E111" s="28"/>
      <c r="F111" s="30"/>
      <c r="G111" s="30"/>
      <c r="H111" s="27"/>
      <c r="I111" s="7"/>
    </row>
    <row r="112" spans="1:9" ht="13.5">
      <c r="A112" s="5"/>
      <c r="B112" s="24"/>
      <c r="C112" s="6"/>
      <c r="D112" s="6"/>
      <c r="E112" s="14"/>
      <c r="F112" s="30"/>
      <c r="G112" s="30"/>
      <c r="H112" s="7"/>
      <c r="I112" s="7"/>
    </row>
    <row r="113" spans="1:9" ht="13.5">
      <c r="A113" s="5">
        <v>30</v>
      </c>
      <c r="B113" s="24" t="s">
        <v>45</v>
      </c>
      <c r="C113" s="6">
        <v>37300</v>
      </c>
      <c r="D113" s="21">
        <f>SUM(D114:D114)</f>
        <v>37300</v>
      </c>
      <c r="E113" s="28">
        <f>(D113*100)/C113</f>
        <v>100</v>
      </c>
      <c r="F113" s="30">
        <v>0.9</v>
      </c>
      <c r="G113" s="31">
        <v>1.2301</v>
      </c>
      <c r="H113" s="27">
        <f>((G113*100)/F113)-100</f>
        <v>36.67777777777778</v>
      </c>
      <c r="I113" s="7">
        <f>FLOOR(G113,0.00001)*D113</f>
        <v>45882.73000000001</v>
      </c>
    </row>
    <row r="114" spans="1:9" ht="13.5">
      <c r="A114" s="5"/>
      <c r="B114" s="24"/>
      <c r="C114" s="6" t="s">
        <v>23</v>
      </c>
      <c r="D114" s="21">
        <v>37300</v>
      </c>
      <c r="E114" s="28"/>
      <c r="F114" s="30"/>
      <c r="G114" s="31"/>
      <c r="H114" s="27"/>
      <c r="I114" s="7"/>
    </row>
    <row r="115" ht="12.75">
      <c r="C115" s="15"/>
    </row>
    <row r="116" spans="1:9" ht="13.5">
      <c r="A116" s="5">
        <v>31</v>
      </c>
      <c r="B116" s="24" t="s">
        <v>45</v>
      </c>
      <c r="C116" s="6">
        <v>0</v>
      </c>
      <c r="D116" s="21">
        <f>SUM(D117:D117)</f>
        <v>0</v>
      </c>
      <c r="E116" s="28">
        <v>0</v>
      </c>
      <c r="F116" s="30">
        <v>0</v>
      </c>
      <c r="G116" s="30"/>
      <c r="H116" s="27">
        <v>0</v>
      </c>
      <c r="I116" s="7">
        <f>FLOOR(G116,0.00001)*D116</f>
        <v>0</v>
      </c>
    </row>
    <row r="117" spans="1:9" ht="13.5">
      <c r="A117" s="5"/>
      <c r="B117" s="24"/>
      <c r="C117" s="6" t="s">
        <v>21</v>
      </c>
      <c r="D117" s="21"/>
      <c r="E117" s="28"/>
      <c r="F117" s="30"/>
      <c r="G117" s="30"/>
      <c r="H117" s="27"/>
      <c r="I117" s="7"/>
    </row>
    <row r="118" spans="1:9" ht="13.5">
      <c r="A118" s="5"/>
      <c r="B118" s="24"/>
      <c r="C118" s="6"/>
      <c r="D118" s="6"/>
      <c r="E118" s="14"/>
      <c r="F118" s="30"/>
      <c r="G118" s="30"/>
      <c r="H118" s="7"/>
      <c r="I118" s="7"/>
    </row>
    <row r="119" spans="1:9" ht="13.5">
      <c r="A119" s="5">
        <v>32</v>
      </c>
      <c r="B119" s="24" t="s">
        <v>45</v>
      </c>
      <c r="C119" s="6">
        <v>0</v>
      </c>
      <c r="D119" s="21">
        <f>SUM(D120:D120)</f>
        <v>0</v>
      </c>
      <c r="E119" s="28">
        <v>0</v>
      </c>
      <c r="F119" s="30">
        <v>0</v>
      </c>
      <c r="G119" s="31"/>
      <c r="H119" s="27">
        <v>0</v>
      </c>
      <c r="I119" s="7">
        <f>FLOOR(G119,0.00001)*D119</f>
        <v>0</v>
      </c>
    </row>
    <row r="120" spans="1:9" ht="13.5">
      <c r="A120" s="5"/>
      <c r="B120" s="24"/>
      <c r="C120" s="6" t="s">
        <v>21</v>
      </c>
      <c r="D120" s="21"/>
      <c r="E120" s="28"/>
      <c r="F120" s="30"/>
      <c r="G120" s="31"/>
      <c r="H120" s="27"/>
      <c r="I120" s="7"/>
    </row>
    <row r="121" ht="12.75">
      <c r="C121" s="15"/>
    </row>
    <row r="122" spans="1:9" ht="13.5">
      <c r="A122" s="5">
        <v>33</v>
      </c>
      <c r="B122" s="24" t="s">
        <v>46</v>
      </c>
      <c r="C122" s="6">
        <v>150209</v>
      </c>
      <c r="D122" s="21">
        <f>SUM(D123:D124)</f>
        <v>94000</v>
      </c>
      <c r="E122" s="28">
        <f>(D122*100)/C122</f>
        <v>62.57947260150856</v>
      </c>
      <c r="F122" s="30">
        <v>0.85</v>
      </c>
      <c r="G122" s="30">
        <v>1.51</v>
      </c>
      <c r="H122" s="27">
        <f>((G122*100)/F122)-100</f>
        <v>77.64705882352942</v>
      </c>
      <c r="I122" s="7">
        <f>FLOOR(G122,0.00001)*D122</f>
        <v>141940.00000000003</v>
      </c>
    </row>
    <row r="123" spans="1:9" ht="13.5">
      <c r="A123" s="5"/>
      <c r="B123" s="24"/>
      <c r="C123" s="6" t="s">
        <v>27</v>
      </c>
      <c r="D123" s="21">
        <v>40000</v>
      </c>
      <c r="E123" s="28"/>
      <c r="F123" s="30"/>
      <c r="G123" s="30"/>
      <c r="H123" s="27"/>
      <c r="I123" s="7"/>
    </row>
    <row r="124" spans="1:9" ht="13.5">
      <c r="A124" s="5"/>
      <c r="B124" s="24"/>
      <c r="C124" s="6" t="s">
        <v>25</v>
      </c>
      <c r="D124" s="21">
        <v>54000</v>
      </c>
      <c r="E124" s="28"/>
      <c r="F124" s="30"/>
      <c r="G124" s="30"/>
      <c r="H124" s="27"/>
      <c r="I124" s="7"/>
    </row>
    <row r="125" spans="1:9" ht="13.5">
      <c r="A125" s="5"/>
      <c r="B125" s="24"/>
      <c r="C125" s="6"/>
      <c r="D125" s="6"/>
      <c r="E125" s="14"/>
      <c r="F125" s="30"/>
      <c r="G125" s="30"/>
      <c r="H125" s="7"/>
      <c r="I125" s="7"/>
    </row>
    <row r="126" spans="1:9" ht="13.5">
      <c r="A126" s="5">
        <v>34</v>
      </c>
      <c r="B126" s="24" t="s">
        <v>47</v>
      </c>
      <c r="C126" s="6">
        <v>121180</v>
      </c>
      <c r="D126" s="21">
        <f>SUM(D127:D128)</f>
        <v>121180</v>
      </c>
      <c r="E126" s="28">
        <f>(D126*100)/C126</f>
        <v>100</v>
      </c>
      <c r="F126" s="30">
        <v>0.9</v>
      </c>
      <c r="G126" s="31">
        <v>1.2</v>
      </c>
      <c r="H126" s="27">
        <f>((G126*100)/F126)-100</f>
        <v>33.33333333333334</v>
      </c>
      <c r="I126" s="7">
        <f>FLOOR(G126,0.00001)*D126</f>
        <v>145416.00000000003</v>
      </c>
    </row>
    <row r="127" spans="1:9" ht="13.5">
      <c r="A127" s="5"/>
      <c r="B127" s="24"/>
      <c r="C127" s="6" t="s">
        <v>23</v>
      </c>
      <c r="D127" s="21">
        <v>30000</v>
      </c>
      <c r="E127" s="28"/>
      <c r="F127" s="30"/>
      <c r="G127" s="31"/>
      <c r="H127" s="27"/>
      <c r="I127" s="7"/>
    </row>
    <row r="128" spans="1:9" ht="13.5">
      <c r="A128" s="5"/>
      <c r="B128" s="24"/>
      <c r="C128" s="6" t="s">
        <v>27</v>
      </c>
      <c r="D128" s="21">
        <v>91180</v>
      </c>
      <c r="E128" s="28"/>
      <c r="F128" s="30"/>
      <c r="G128" s="31"/>
      <c r="H128" s="27"/>
      <c r="I128" s="7"/>
    </row>
    <row r="129" ht="12.75">
      <c r="C129" s="15"/>
    </row>
    <row r="130" spans="1:9" ht="13.5">
      <c r="A130" s="5">
        <v>35</v>
      </c>
      <c r="B130" s="24" t="s">
        <v>47</v>
      </c>
      <c r="C130" s="6">
        <v>123525</v>
      </c>
      <c r="D130" s="21">
        <f>SUM(D131:D132)</f>
        <v>123525</v>
      </c>
      <c r="E130" s="28">
        <f>(D130*100)/C130</f>
        <v>100</v>
      </c>
      <c r="F130" s="30">
        <v>0.85</v>
      </c>
      <c r="G130" s="30">
        <v>1.65</v>
      </c>
      <c r="H130" s="27">
        <f>((G130*100)/F130)-100</f>
        <v>94.11764705882354</v>
      </c>
      <c r="I130" s="7">
        <f>FLOOR(G130,0.00001)*D130</f>
        <v>203816.25000000003</v>
      </c>
    </row>
    <row r="131" spans="1:9" ht="13.5">
      <c r="A131" s="5"/>
      <c r="B131" s="24"/>
      <c r="C131" s="6" t="s">
        <v>27</v>
      </c>
      <c r="D131" s="21">
        <v>83525</v>
      </c>
      <c r="E131" s="28"/>
      <c r="F131" s="30"/>
      <c r="G131" s="30"/>
      <c r="H131" s="27"/>
      <c r="I131" s="7"/>
    </row>
    <row r="132" spans="1:9" ht="13.5">
      <c r="A132" s="5"/>
      <c r="B132" s="24"/>
      <c r="C132" s="6" t="s">
        <v>19</v>
      </c>
      <c r="D132" s="21">
        <v>40000</v>
      </c>
      <c r="E132" s="28"/>
      <c r="F132" s="30"/>
      <c r="G132" s="30"/>
      <c r="H132" s="27"/>
      <c r="I132" s="7"/>
    </row>
    <row r="133" spans="1:9" ht="13.5">
      <c r="A133" s="5"/>
      <c r="B133" s="24"/>
      <c r="C133" s="6"/>
      <c r="D133" s="6"/>
      <c r="E133" s="14"/>
      <c r="F133" s="30"/>
      <c r="G133" s="30"/>
      <c r="H133" s="7"/>
      <c r="I133" s="7"/>
    </row>
    <row r="134" spans="1:9" ht="13.5">
      <c r="A134" s="5">
        <v>36</v>
      </c>
      <c r="B134" s="24" t="s">
        <v>47</v>
      </c>
      <c r="C134" s="6">
        <v>31240</v>
      </c>
      <c r="D134" s="21">
        <f>SUM(D135:D135)</f>
        <v>31240</v>
      </c>
      <c r="E134" s="28">
        <f>(D134*100)/C134</f>
        <v>100</v>
      </c>
      <c r="F134" s="30">
        <v>0.9</v>
      </c>
      <c r="G134" s="31">
        <v>1.501</v>
      </c>
      <c r="H134" s="27">
        <f>((G134*100)/F134)-100</f>
        <v>66.77777777777777</v>
      </c>
      <c r="I134" s="7">
        <f>FLOOR(G134,0.00001)*D134</f>
        <v>46891.240000000005</v>
      </c>
    </row>
    <row r="135" spans="1:9" ht="13.5">
      <c r="A135" s="5"/>
      <c r="B135" s="24"/>
      <c r="C135" s="6" t="s">
        <v>27</v>
      </c>
      <c r="D135" s="21">
        <v>31240</v>
      </c>
      <c r="E135" s="28"/>
      <c r="F135" s="30"/>
      <c r="G135" s="31"/>
      <c r="H135" s="27"/>
      <c r="I135" s="7"/>
    </row>
    <row r="136" ht="12.75">
      <c r="C136" s="15"/>
    </row>
    <row r="137" spans="1:9" ht="13.5">
      <c r="A137" s="5">
        <v>37</v>
      </c>
      <c r="B137" s="24" t="s">
        <v>48</v>
      </c>
      <c r="C137" s="6">
        <v>2160</v>
      </c>
      <c r="D137" s="21">
        <f>SUM(D138:D138)</f>
        <v>2160</v>
      </c>
      <c r="E137" s="28">
        <f>(D137*100)/C137</f>
        <v>100</v>
      </c>
      <c r="F137" s="30">
        <v>0.8</v>
      </c>
      <c r="G137" s="31">
        <v>0.8</v>
      </c>
      <c r="H137" s="27">
        <f>((G137*100)/F137)-100</f>
        <v>0</v>
      </c>
      <c r="I137" s="7">
        <f>FLOOR(G137,0.00001)*D137</f>
        <v>1728</v>
      </c>
    </row>
    <row r="138" spans="1:9" ht="13.5">
      <c r="A138" s="5"/>
      <c r="B138" s="24"/>
      <c r="C138" s="6" t="s">
        <v>27</v>
      </c>
      <c r="D138" s="21">
        <v>2160</v>
      </c>
      <c r="E138" s="28"/>
      <c r="F138" s="30"/>
      <c r="G138" s="31"/>
      <c r="H138" s="27"/>
      <c r="I138" s="7"/>
    </row>
    <row r="139" spans="1:9" ht="13.5">
      <c r="A139" s="5"/>
      <c r="B139" s="24"/>
      <c r="C139" s="6"/>
      <c r="D139" s="21"/>
      <c r="E139" s="28"/>
      <c r="F139" s="30"/>
      <c r="G139" s="31"/>
      <c r="H139" s="27"/>
      <c r="I139" s="7"/>
    </row>
    <row r="140" spans="1:9" ht="13.5">
      <c r="A140" s="11"/>
      <c r="B140" s="16" t="s">
        <v>14</v>
      </c>
      <c r="C140" s="12">
        <f>SUM(C10:C137)</f>
        <v>5379187</v>
      </c>
      <c r="D140" s="19">
        <f>SUM(D10+D13+D16+D21+D24+D27+D30+D33+D37+D41+D44+D48+D51+D54+D59+D62+D67+D70+D73+D77+D81+D87+D90+D94+D98+D101+D104+D107+D110+D113+D116+D119+D122+D126+D130+D134+D137)</f>
        <v>4919361</v>
      </c>
      <c r="E140" s="25">
        <f>(D140*100)/C140</f>
        <v>91.45175655726413</v>
      </c>
      <c r="F140" s="20"/>
      <c r="G140" s="20"/>
      <c r="H140" s="13"/>
      <c r="I140" s="26">
        <f>SUM(I10:I139)</f>
        <v>6598879.5655000005</v>
      </c>
    </row>
    <row r="141" ht="12.75">
      <c r="C141" s="15"/>
    </row>
    <row r="142" spans="1:9" ht="13.5">
      <c r="A142" s="34" t="s">
        <v>50</v>
      </c>
      <c r="B142" s="35"/>
      <c r="C142" s="35"/>
      <c r="D142" s="35"/>
      <c r="E142" s="35"/>
      <c r="F142" s="35"/>
      <c r="G142" s="35"/>
      <c r="H142" s="35"/>
      <c r="I142" s="36"/>
    </row>
    <row r="143" spans="1:9" ht="13.5">
      <c r="A143" s="9"/>
      <c r="B143" s="9"/>
      <c r="C143" s="9"/>
      <c r="D143" s="9"/>
      <c r="E143" s="9"/>
      <c r="F143" s="9"/>
      <c r="G143" s="9"/>
      <c r="H143" s="9"/>
      <c r="I143" s="10"/>
    </row>
    <row r="144" spans="1:9" ht="13.5">
      <c r="A144" s="5">
        <v>38</v>
      </c>
      <c r="B144" s="24" t="s">
        <v>51</v>
      </c>
      <c r="C144" s="6">
        <v>135879</v>
      </c>
      <c r="D144" s="21">
        <f>SUM(D145:D146)</f>
        <v>135879</v>
      </c>
      <c r="E144" s="28">
        <f>(D144*100)/C144</f>
        <v>100</v>
      </c>
      <c r="F144" s="30">
        <v>0.9</v>
      </c>
      <c r="G144" s="31">
        <v>0.9</v>
      </c>
      <c r="H144" s="27">
        <f>((G144*100)/F144)-100</f>
        <v>0</v>
      </c>
      <c r="I144" s="7">
        <f>FLOOR(G144,0.00001)*D144</f>
        <v>122291.1</v>
      </c>
    </row>
    <row r="145" spans="1:9" ht="13.5">
      <c r="A145" s="5"/>
      <c r="B145" s="24"/>
      <c r="C145" s="6" t="s">
        <v>27</v>
      </c>
      <c r="D145" s="21">
        <v>40000</v>
      </c>
      <c r="E145" s="28"/>
      <c r="F145" s="30"/>
      <c r="G145" s="31"/>
      <c r="H145" s="27"/>
      <c r="I145" s="7"/>
    </row>
    <row r="146" spans="1:9" ht="13.5">
      <c r="A146" s="5"/>
      <c r="B146" s="24"/>
      <c r="C146" s="6" t="s">
        <v>53</v>
      </c>
      <c r="D146" s="21">
        <v>95879</v>
      </c>
      <c r="E146" s="28"/>
      <c r="F146" s="30"/>
      <c r="G146" s="31"/>
      <c r="H146" s="27"/>
      <c r="I146" s="7"/>
    </row>
    <row r="147" ht="12.75">
      <c r="C147" s="15"/>
    </row>
    <row r="148" spans="1:9" ht="13.5">
      <c r="A148" s="11"/>
      <c r="B148" s="16" t="s">
        <v>14</v>
      </c>
      <c r="C148" s="12">
        <f>SUM(C144)</f>
        <v>135879</v>
      </c>
      <c r="D148" s="19">
        <f>SUM(D144)</f>
        <v>135879</v>
      </c>
      <c r="E148" s="33">
        <f>(D148*100)/C148</f>
        <v>100</v>
      </c>
      <c r="F148" s="20"/>
      <c r="G148" s="20"/>
      <c r="H148" s="13"/>
      <c r="I148" s="26">
        <f>SUM(I144)</f>
        <v>122291.1</v>
      </c>
    </row>
    <row r="149" ht="12.75">
      <c r="C149" s="15"/>
    </row>
    <row r="150" spans="1:9" ht="13.5">
      <c r="A150" s="34" t="s">
        <v>50</v>
      </c>
      <c r="B150" s="35"/>
      <c r="C150" s="35"/>
      <c r="D150" s="35"/>
      <c r="E150" s="35"/>
      <c r="F150" s="35"/>
      <c r="G150" s="35"/>
      <c r="H150" s="35"/>
      <c r="I150" s="36"/>
    </row>
    <row r="151" spans="1:9" ht="13.5">
      <c r="A151" s="9"/>
      <c r="B151" s="9"/>
      <c r="C151" s="9"/>
      <c r="D151" s="9"/>
      <c r="E151" s="9"/>
      <c r="F151" s="9"/>
      <c r="G151" s="9"/>
      <c r="H151" s="9"/>
      <c r="I151" s="10"/>
    </row>
    <row r="152" spans="1:9" ht="13.5">
      <c r="A152" s="5">
        <v>39</v>
      </c>
      <c r="B152" s="24" t="s">
        <v>52</v>
      </c>
      <c r="C152" s="6">
        <v>41934</v>
      </c>
      <c r="D152" s="21">
        <f>SUM(D153:D153)</f>
        <v>41934</v>
      </c>
      <c r="E152" s="28">
        <f>(D152*100)/C152</f>
        <v>100</v>
      </c>
      <c r="F152" s="30">
        <v>0.9</v>
      </c>
      <c r="G152" s="31">
        <v>1.06</v>
      </c>
      <c r="H152" s="27">
        <f>((G152*100)/F152)-100</f>
        <v>17.77777777777777</v>
      </c>
      <c r="I152" s="7">
        <f>FLOOR(G152,0.00001)*D152</f>
        <v>44450.04</v>
      </c>
    </row>
    <row r="153" spans="1:9" ht="13.5">
      <c r="A153" s="5"/>
      <c r="B153" s="24"/>
      <c r="C153" s="6" t="s">
        <v>27</v>
      </c>
      <c r="D153" s="21">
        <v>41934</v>
      </c>
      <c r="E153" s="28"/>
      <c r="F153" s="30"/>
      <c r="G153" s="31"/>
      <c r="H153" s="27"/>
      <c r="I153" s="7"/>
    </row>
    <row r="154" ht="12.75">
      <c r="C154" s="15"/>
    </row>
    <row r="155" spans="1:9" ht="13.5">
      <c r="A155" s="11"/>
      <c r="B155" s="16" t="s">
        <v>14</v>
      </c>
      <c r="C155" s="12">
        <f>SUM(C152)</f>
        <v>41934</v>
      </c>
      <c r="D155" s="19">
        <f>SUM(D152)</f>
        <v>41934</v>
      </c>
      <c r="E155" s="25">
        <f>(D155*100)/C155</f>
        <v>100</v>
      </c>
      <c r="F155" s="20"/>
      <c r="G155" s="20"/>
      <c r="H155" s="13"/>
      <c r="I155" s="26">
        <f>SUM(I152)</f>
        <v>44450.04</v>
      </c>
    </row>
    <row r="156" ht="12.75">
      <c r="C156" s="15"/>
    </row>
    <row r="157" spans="1:9" ht="13.5">
      <c r="A157" s="17"/>
      <c r="B157" s="16" t="s">
        <v>12</v>
      </c>
      <c r="C157" s="19">
        <f>SUM(C140,C148,C155)</f>
        <v>5557000</v>
      </c>
      <c r="D157" s="19">
        <f>SUM(D140,D148,D155)</f>
        <v>5097174</v>
      </c>
      <c r="E157" s="25">
        <f>(D157*100)/C157</f>
        <v>91.72528342630916</v>
      </c>
      <c r="F157" s="18"/>
      <c r="G157" s="18"/>
      <c r="H157" s="18"/>
      <c r="I157" s="32">
        <f>SUM(I140,I148,I155)</f>
        <v>6765620.7055</v>
      </c>
    </row>
    <row r="158" ht="12.75">
      <c r="C158" s="15"/>
    </row>
    <row r="159" ht="12.75">
      <c r="C159" s="15"/>
    </row>
    <row r="160" spans="2:3" ht="13.5">
      <c r="B160" s="5"/>
      <c r="C160" s="15"/>
    </row>
    <row r="161" spans="2:3" ht="13.5">
      <c r="B161" s="5"/>
      <c r="C161" s="15"/>
    </row>
    <row r="162" spans="2:3" ht="13.5">
      <c r="B162" s="5"/>
      <c r="C162" s="15"/>
    </row>
    <row r="163" spans="2:3" ht="13.5">
      <c r="B163" s="5"/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</sheetData>
  <mergeCells count="4">
    <mergeCell ref="A150:I150"/>
    <mergeCell ref="A2:I2"/>
    <mergeCell ref="A8:I8"/>
    <mergeCell ref="A142:I14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2007-11-07T21:19:13Z</cp:lastPrinted>
  <dcterms:created xsi:type="dcterms:W3CDTF">2005-05-09T20:19:33Z</dcterms:created>
  <dcterms:modified xsi:type="dcterms:W3CDTF">2007-11-07T21:19:49Z</dcterms:modified>
  <cp:category/>
  <cp:version/>
  <cp:contentType/>
  <cp:contentStatus/>
</cp:coreProperties>
</file>