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22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<sst xmlns="http://schemas.openxmlformats.org/spreadsheetml/2006/main" count="173" uniqueCount="61">
  <si>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</si>
  <si>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</si>
  <si>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</si>
  <si>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</si>
  <si>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</si>
  <si>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</si>
  <si>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</si>
  <si>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</si>
  <si>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</si>
  <si>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</si>
  <si>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</si>
  <si>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</si>
  <si>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</si>
  <si>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</si>
  <si>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</si>
  <si>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</si>
  <si>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</si>
  <si>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</si>
  <si>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</si>
  <si>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</si>
  <si>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Jataí</t>
  </si>
  <si>
    <t>SP</t>
  </si>
  <si>
    <t>BBM UB</t>
  </si>
  <si>
    <t>RETIRADO</t>
  </si>
  <si>
    <t>BCSP</t>
  </si>
  <si>
    <t>BBSB</t>
  </si>
  <si>
    <t>BBM SP</t>
  </si>
  <si>
    <t>AVISO DE VENDA DE MILHO EM GRÃOS Nº 622/07- 01/11/2007</t>
  </si>
  <si>
    <t>Chapadão do Ceú</t>
  </si>
  <si>
    <t>Portelândia</t>
  </si>
  <si>
    <t>Rio Verde</t>
  </si>
  <si>
    <t>MG</t>
  </si>
  <si>
    <t>Capinopolis</t>
  </si>
  <si>
    <t>Uberlândia</t>
  </si>
  <si>
    <t>MT</t>
  </si>
  <si>
    <t>Campo Verde</t>
  </si>
  <si>
    <t>Campos de Julio</t>
  </si>
  <si>
    <t>Claudia</t>
  </si>
  <si>
    <t>Ipiranga do Norte</t>
  </si>
  <si>
    <t>Itanhangá</t>
  </si>
  <si>
    <t>Nortelândia</t>
  </si>
  <si>
    <t>Nova Mutum</t>
  </si>
  <si>
    <t>Nova Ubirata</t>
  </si>
  <si>
    <t>Sapezal</t>
  </si>
  <si>
    <t>Sinop</t>
  </si>
  <si>
    <t>Sorriso</t>
  </si>
  <si>
    <t>Tangará da Serra</t>
  </si>
  <si>
    <t>Tapurah</t>
  </si>
  <si>
    <t>Vera</t>
  </si>
  <si>
    <t>Votuporanga</t>
  </si>
  <si>
    <t>CANCELADO</t>
  </si>
  <si>
    <t>BNM</t>
  </si>
  <si>
    <t>BMCS</t>
  </si>
  <si>
    <t>BBM MS</t>
  </si>
  <si>
    <t>BCMM</t>
  </si>
  <si>
    <t>BBM MG</t>
  </si>
  <si>
    <t>BBM GO</t>
  </si>
  <si>
    <t>BCMCO</t>
  </si>
  <si>
    <t>BCMMT</t>
  </si>
  <si>
    <t>BBM PR</t>
  </si>
  <si>
    <t xml:space="preserve">BCMM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</si>
</sst>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5"/>
  <sheetViews>
    <sheetView tabSelected="1" workbookViewId="0" topLeftCell="C193">
      <selection activeCell="I42" sqref="I42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27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28</v>
      </c>
      <c r="C10" s="6">
        <v>12200</v>
      </c>
      <c r="D10" s="21">
        <f>SUM(D11:D11)</f>
        <v>12200</v>
      </c>
      <c r="E10" s="28">
        <f>(D10*100)/C10</f>
        <v>100</v>
      </c>
      <c r="F10" s="30">
        <v>0.333</v>
      </c>
      <c r="G10" s="31">
        <v>0.392</v>
      </c>
      <c r="H10" s="27">
        <f>((G10*100)/F10)-100</f>
        <v>17.71771771771772</v>
      </c>
      <c r="I10" s="7">
        <f>FLOOR(G10,0.00001)*D10</f>
        <v>4782.400000000001</v>
      </c>
    </row>
    <row r="11" spans="1:9" ht="13.5">
      <c r="A11" s="5"/>
      <c r="B11" s="24"/>
      <c r="C11" s="6" t="s">
        <v>22</v>
      </c>
      <c r="D11" s="21">
        <v>12200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20</v>
      </c>
      <c r="C13" s="6">
        <v>36980</v>
      </c>
      <c r="D13" s="21">
        <f>SUM(D14:D14)</f>
        <v>36980</v>
      </c>
      <c r="E13" s="28">
        <f>(D13*100)/C13</f>
        <v>100</v>
      </c>
      <c r="F13" s="30">
        <v>0.3163</v>
      </c>
      <c r="G13" s="30">
        <v>0.3423</v>
      </c>
      <c r="H13" s="27">
        <f>((G13*100)/F13)-100</f>
        <v>8.220044261776778</v>
      </c>
      <c r="I13" s="7">
        <f>FLOOR(G13,0.00001)*D13</f>
        <v>12658.254000000003</v>
      </c>
    </row>
    <row r="14" spans="1:9" ht="13.5">
      <c r="A14" s="5"/>
      <c r="B14" s="24"/>
      <c r="C14" s="6" t="s">
        <v>22</v>
      </c>
      <c r="D14" s="21">
        <v>36980</v>
      </c>
      <c r="E14" s="28"/>
      <c r="F14" s="30"/>
      <c r="G14" s="30"/>
      <c r="H14" s="27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20</v>
      </c>
      <c r="C16" s="6">
        <v>5590</v>
      </c>
      <c r="D16" s="21">
        <f>SUM(D17:D17)</f>
        <v>5590</v>
      </c>
      <c r="E16" s="28">
        <f>(D16*100)/C16</f>
        <v>100</v>
      </c>
      <c r="F16" s="30">
        <v>0.3163</v>
      </c>
      <c r="G16" s="31">
        <v>0.3163</v>
      </c>
      <c r="H16" s="27">
        <f>((G16*100)/F16)-100</f>
        <v>0</v>
      </c>
      <c r="I16" s="7">
        <f>FLOOR(G16,0.00001)*D16</f>
        <v>1768.1170000000002</v>
      </c>
    </row>
    <row r="17" spans="1:9" ht="13.5">
      <c r="A17" s="5"/>
      <c r="B17" s="24"/>
      <c r="C17" s="6" t="s">
        <v>22</v>
      </c>
      <c r="D17" s="21">
        <v>5590</v>
      </c>
      <c r="E17" s="29"/>
      <c r="F17" s="30"/>
      <c r="G17" s="31"/>
      <c r="H17" s="27"/>
      <c r="I17" s="7"/>
    </row>
    <row r="18" spans="1:9" ht="13.5">
      <c r="A18" s="5"/>
      <c r="B18" s="24"/>
      <c r="C18" s="6"/>
      <c r="D18" s="6"/>
      <c r="E18" s="14"/>
      <c r="F18" s="30"/>
      <c r="G18" s="30"/>
      <c r="H18" s="7"/>
      <c r="I18" s="7"/>
    </row>
    <row r="19" spans="1:9" ht="13.5">
      <c r="A19" s="5">
        <v>4</v>
      </c>
      <c r="B19" s="24" t="s">
        <v>20</v>
      </c>
      <c r="C19" s="6">
        <v>34420</v>
      </c>
      <c r="D19" s="21">
        <f>SUM(D20:D20)</f>
        <v>34420</v>
      </c>
      <c r="E19" s="28">
        <f>(D19*100)/C19</f>
        <v>100</v>
      </c>
      <c r="F19" s="30">
        <v>0.333</v>
      </c>
      <c r="G19" s="31">
        <v>0.343</v>
      </c>
      <c r="H19" s="27">
        <f>((G19*100)/F19)-100</f>
        <v>3.003003003003016</v>
      </c>
      <c r="I19" s="7">
        <f>FLOOR(G19,0.00001)*D19</f>
        <v>11806.060000000001</v>
      </c>
    </row>
    <row r="20" spans="1:9" ht="13.5">
      <c r="A20" s="5"/>
      <c r="B20" s="24"/>
      <c r="C20" s="6" t="s">
        <v>22</v>
      </c>
      <c r="D20" s="21">
        <v>34420</v>
      </c>
      <c r="E20" s="28"/>
      <c r="F20" s="30"/>
      <c r="G20" s="30"/>
      <c r="H20" s="27"/>
      <c r="I20" s="7"/>
    </row>
    <row r="21" spans="1:9" ht="13.5">
      <c r="A21" s="5"/>
      <c r="B21" s="24"/>
      <c r="C21" s="6"/>
      <c r="D21" s="6"/>
      <c r="E21" s="14"/>
      <c r="F21" s="30"/>
      <c r="G21" s="30"/>
      <c r="H21" s="7"/>
      <c r="I21" s="7"/>
    </row>
    <row r="22" spans="1:9" ht="13.5">
      <c r="A22" s="5">
        <v>5</v>
      </c>
      <c r="B22" s="24" t="s">
        <v>29</v>
      </c>
      <c r="C22" s="6">
        <v>137</v>
      </c>
      <c r="D22" s="21">
        <f>SUM(D23:D23)</f>
        <v>137</v>
      </c>
      <c r="E22" s="28">
        <f>(D22*100)/C22</f>
        <v>100</v>
      </c>
      <c r="F22" s="30">
        <v>0.333</v>
      </c>
      <c r="G22" s="30">
        <v>0.3333</v>
      </c>
      <c r="H22" s="27">
        <f>((G22*100)/F22)-100</f>
        <v>0.0900900900900865</v>
      </c>
      <c r="I22" s="7">
        <f>FLOOR(G22,0.00001)*D22</f>
        <v>45.6621</v>
      </c>
    </row>
    <row r="23" spans="1:9" ht="13.5">
      <c r="A23" s="5"/>
      <c r="B23" s="24"/>
      <c r="C23" s="6" t="s">
        <v>22</v>
      </c>
      <c r="D23" s="21">
        <v>137</v>
      </c>
      <c r="E23" s="28"/>
      <c r="F23" s="30"/>
      <c r="G23" s="30"/>
      <c r="H23" s="27"/>
      <c r="I23" s="7"/>
    </row>
    <row r="24" spans="1:9" ht="13.5">
      <c r="A24" s="5"/>
      <c r="B24" s="24"/>
      <c r="C24" s="6"/>
      <c r="D24" s="6"/>
      <c r="E24" s="14"/>
      <c r="F24" s="30"/>
      <c r="G24" s="30"/>
      <c r="H24" s="7"/>
      <c r="I24" s="7"/>
    </row>
    <row r="25" spans="1:9" ht="13.5">
      <c r="A25" s="5">
        <v>6</v>
      </c>
      <c r="B25" s="24" t="s">
        <v>30</v>
      </c>
      <c r="C25" s="6">
        <v>0</v>
      </c>
      <c r="D25" s="21">
        <f>SUM(D26:D26)</f>
        <v>0</v>
      </c>
      <c r="E25" s="28">
        <v>0</v>
      </c>
      <c r="F25" s="30">
        <v>0</v>
      </c>
      <c r="G25" s="31"/>
      <c r="H25" s="27">
        <v>0</v>
      </c>
      <c r="I25" s="7">
        <f>FLOOR(G25,0.00001)*D25</f>
        <v>0</v>
      </c>
    </row>
    <row r="26" spans="1:9" ht="13.5">
      <c r="A26" s="5"/>
      <c r="B26" s="24"/>
      <c r="C26" s="6" t="s">
        <v>50</v>
      </c>
      <c r="D26" s="21"/>
      <c r="E26" s="29"/>
      <c r="F26" s="30"/>
      <c r="G26" s="31"/>
      <c r="H26" s="27"/>
      <c r="I26" s="7"/>
    </row>
    <row r="27" spans="1:9" ht="13.5">
      <c r="A27" s="5"/>
      <c r="B27" s="24"/>
      <c r="C27" s="6"/>
      <c r="D27" s="6"/>
      <c r="E27" s="14"/>
      <c r="F27" s="30"/>
      <c r="G27" s="30"/>
      <c r="H27" s="7"/>
      <c r="I27" s="7"/>
    </row>
    <row r="28" spans="1:9" ht="13.5">
      <c r="A28" s="5">
        <v>7</v>
      </c>
      <c r="B28" s="24" t="s">
        <v>30</v>
      </c>
      <c r="C28" s="6">
        <v>3580</v>
      </c>
      <c r="D28" s="21">
        <f>SUM(D29:D29)</f>
        <v>3580</v>
      </c>
      <c r="E28" s="28">
        <f>(D28*100)/C28</f>
        <v>100</v>
      </c>
      <c r="F28" s="30">
        <v>0.2997</v>
      </c>
      <c r="G28" s="31">
        <v>0.2997</v>
      </c>
      <c r="H28" s="27">
        <f>((G28*100)/F28)-100</f>
        <v>0</v>
      </c>
      <c r="I28" s="7">
        <f>FLOOR(G28,0.00001)*D28</f>
        <v>1072.9260000000002</v>
      </c>
    </row>
    <row r="29" spans="1:9" ht="13.5">
      <c r="A29" s="5"/>
      <c r="B29" s="24"/>
      <c r="C29" s="6" t="s">
        <v>22</v>
      </c>
      <c r="D29" s="21">
        <v>3580</v>
      </c>
      <c r="E29" s="29"/>
      <c r="F29" s="30"/>
      <c r="G29" s="31"/>
      <c r="H29" s="27"/>
      <c r="I29" s="7"/>
    </row>
    <row r="30" spans="1:9" ht="13.5">
      <c r="A30" s="5"/>
      <c r="B30" s="24"/>
      <c r="C30" s="6"/>
      <c r="D30" s="6"/>
      <c r="E30" s="14"/>
      <c r="F30" s="30"/>
      <c r="G30" s="30"/>
      <c r="H30" s="7"/>
      <c r="I30" s="7"/>
    </row>
    <row r="31" spans="1:9" ht="13.5">
      <c r="A31" s="11"/>
      <c r="B31" s="16" t="s">
        <v>14</v>
      </c>
      <c r="C31" s="12">
        <f>SUM(C9:C30)</f>
        <v>92907</v>
      </c>
      <c r="D31" s="19">
        <f>SUM(D10,D13,D16,D19,D22,D25,D28)</f>
        <v>92907</v>
      </c>
      <c r="E31" s="25">
        <f>(D31*100)/C31</f>
        <v>100</v>
      </c>
      <c r="F31" s="20"/>
      <c r="G31" s="20"/>
      <c r="H31" s="13"/>
      <c r="I31" s="26">
        <f>SUM(I9:I30)</f>
        <v>32133.419100000003</v>
      </c>
    </row>
    <row r="32" spans="1:9" ht="13.5">
      <c r="A32" s="5"/>
      <c r="B32" s="24"/>
      <c r="C32" s="6"/>
      <c r="D32" s="6"/>
      <c r="E32" s="14"/>
      <c r="F32" s="30"/>
      <c r="G32" s="30"/>
      <c r="H32" s="7"/>
      <c r="I32" s="7"/>
    </row>
    <row r="33" spans="1:9" ht="13.5">
      <c r="A33" s="33" t="s">
        <v>31</v>
      </c>
      <c r="B33" s="34"/>
      <c r="C33" s="34"/>
      <c r="D33" s="34"/>
      <c r="E33" s="34"/>
      <c r="F33" s="34"/>
      <c r="G33" s="34"/>
      <c r="H33" s="34"/>
      <c r="I33" s="35"/>
    </row>
    <row r="34" spans="1:9" ht="13.5">
      <c r="A34" s="5"/>
      <c r="B34" s="24"/>
      <c r="C34" s="6"/>
      <c r="D34" s="6"/>
      <c r="E34" s="14"/>
      <c r="F34" s="30"/>
      <c r="G34" s="30"/>
      <c r="H34" s="7"/>
      <c r="I34" s="7"/>
    </row>
    <row r="35" spans="1:9" ht="13.5">
      <c r="A35" s="5">
        <v>8</v>
      </c>
      <c r="B35" s="24" t="s">
        <v>32</v>
      </c>
      <c r="C35" s="6">
        <v>747</v>
      </c>
      <c r="D35" s="21">
        <f>SUM(D36:D36)</f>
        <v>0</v>
      </c>
      <c r="E35" s="28">
        <f>(D35*100)/C35</f>
        <v>0</v>
      </c>
      <c r="F35" s="30">
        <v>0.3524</v>
      </c>
      <c r="G35" s="30"/>
      <c r="H35" s="27">
        <v>0</v>
      </c>
      <c r="I35" s="7">
        <f>FLOOR(G35,0.00001)*D35</f>
        <v>0</v>
      </c>
    </row>
    <row r="36" spans="1:9" ht="13.5">
      <c r="A36" s="5"/>
      <c r="B36" s="24"/>
      <c r="C36" s="6" t="s">
        <v>23</v>
      </c>
      <c r="D36" s="21"/>
      <c r="E36" s="28"/>
      <c r="F36" s="30"/>
      <c r="G36" s="30"/>
      <c r="H36" s="27"/>
      <c r="I36" s="7"/>
    </row>
    <row r="37" spans="1:9" ht="13.5">
      <c r="A37" s="5"/>
      <c r="B37" s="24"/>
      <c r="C37" s="6"/>
      <c r="D37" s="6"/>
      <c r="E37" s="14"/>
      <c r="F37" s="30"/>
      <c r="G37" s="30"/>
      <c r="H37" s="7"/>
      <c r="I37" s="7"/>
    </row>
    <row r="38" spans="1:9" ht="13.5">
      <c r="A38" s="5">
        <v>9</v>
      </c>
      <c r="B38" s="24" t="s">
        <v>33</v>
      </c>
      <c r="C38" s="6">
        <v>14403508</v>
      </c>
      <c r="D38" s="21">
        <f>SUM(D39:D39)</f>
        <v>14403508</v>
      </c>
      <c r="E38" s="28">
        <f>(D38*100)/C38</f>
        <v>100</v>
      </c>
      <c r="F38" s="30">
        <v>0.3524</v>
      </c>
      <c r="G38" s="31">
        <v>0.42</v>
      </c>
      <c r="H38" s="27">
        <f>((G38*100)/F38)-100</f>
        <v>19.182746878547107</v>
      </c>
      <c r="I38" s="7">
        <f>FLOOR(G38,0.00001)*D38</f>
        <v>6049473.36</v>
      </c>
    </row>
    <row r="39" spans="1:9" ht="13.5">
      <c r="A39" s="5"/>
      <c r="B39" s="24"/>
      <c r="C39" s="6" t="s">
        <v>22</v>
      </c>
      <c r="D39" s="21">
        <v>14403508</v>
      </c>
      <c r="E39" s="28"/>
      <c r="F39" s="30"/>
      <c r="G39" s="31"/>
      <c r="H39" s="27"/>
      <c r="I39" s="7"/>
    </row>
    <row r="40" ht="12.75">
      <c r="C40" s="15"/>
    </row>
    <row r="41" spans="1:9" ht="13.5">
      <c r="A41" s="11"/>
      <c r="B41" s="16" t="s">
        <v>14</v>
      </c>
      <c r="C41" s="12">
        <f>SUM(C35:C39)</f>
        <v>14404255</v>
      </c>
      <c r="D41" s="19">
        <f>SUM(D35,D38)</f>
        <v>14403508</v>
      </c>
      <c r="E41" s="25">
        <f>(D41*100)/C41</f>
        <v>99.9948140323814</v>
      </c>
      <c r="F41" s="20"/>
      <c r="G41" s="20"/>
      <c r="H41" s="13"/>
      <c r="I41" s="26">
        <f>SUM(I35:I39)</f>
        <v>6049473.36</v>
      </c>
    </row>
    <row r="42" spans="1:9" ht="13.5">
      <c r="A42" s="9"/>
      <c r="B42" s="9"/>
      <c r="C42" s="9"/>
      <c r="D42" s="9"/>
      <c r="E42" s="9"/>
      <c r="F42" s="9"/>
      <c r="G42" s="9"/>
      <c r="H42" s="9"/>
      <c r="I42" s="10"/>
    </row>
    <row r="43" spans="1:9" ht="13.5">
      <c r="A43" s="33" t="s">
        <v>34</v>
      </c>
      <c r="B43" s="34"/>
      <c r="C43" s="34"/>
      <c r="D43" s="34"/>
      <c r="E43" s="34"/>
      <c r="F43" s="34"/>
      <c r="G43" s="34"/>
      <c r="H43" s="34"/>
      <c r="I43" s="35"/>
    </row>
    <row r="44" spans="1:9" ht="13.5">
      <c r="A44" s="5"/>
      <c r="B44" s="24"/>
      <c r="C44" s="6"/>
      <c r="D44" s="6"/>
      <c r="E44" s="14"/>
      <c r="F44" s="30"/>
      <c r="G44" s="30"/>
      <c r="H44" s="7"/>
      <c r="I44" s="7"/>
    </row>
    <row r="45" spans="1:9" ht="13.5">
      <c r="A45" s="5">
        <v>10</v>
      </c>
      <c r="B45" s="24" t="s">
        <v>35</v>
      </c>
      <c r="C45" s="6">
        <v>4998</v>
      </c>
      <c r="D45" s="21">
        <f>SUM(D46:D46)</f>
        <v>4998</v>
      </c>
      <c r="E45" s="28">
        <f>(D45*100)/C45</f>
        <v>100</v>
      </c>
      <c r="F45" s="30">
        <v>0.2693</v>
      </c>
      <c r="G45" s="30">
        <v>0.2693</v>
      </c>
      <c r="H45" s="27">
        <f>((G45*100)/F45)-100</f>
        <v>0</v>
      </c>
      <c r="I45" s="7">
        <f>FLOOR(G45,0.00001)*D45</f>
        <v>1345.9614000000001</v>
      </c>
    </row>
    <row r="46" spans="1:9" ht="13.5">
      <c r="A46" s="5"/>
      <c r="B46" s="24"/>
      <c r="C46" s="6" t="s">
        <v>51</v>
      </c>
      <c r="D46" s="21">
        <v>4998</v>
      </c>
      <c r="E46" s="28"/>
      <c r="F46" s="30"/>
      <c r="G46" s="30"/>
      <c r="H46" s="27"/>
      <c r="I46" s="7"/>
    </row>
    <row r="47" spans="1:9" ht="13.5">
      <c r="A47" s="5"/>
      <c r="B47" s="24"/>
      <c r="C47" s="6"/>
      <c r="D47" s="6"/>
      <c r="E47" s="14"/>
      <c r="F47" s="30"/>
      <c r="G47" s="30"/>
      <c r="H47" s="7"/>
      <c r="I47" s="7"/>
    </row>
    <row r="48" spans="1:9" ht="13.5">
      <c r="A48" s="5">
        <v>11</v>
      </c>
      <c r="B48" s="24" t="s">
        <v>36</v>
      </c>
      <c r="C48" s="6">
        <v>5240000</v>
      </c>
      <c r="D48" s="21">
        <f>SUM(D49:D49)</f>
        <v>300000</v>
      </c>
      <c r="E48" s="28">
        <f>(D48*100)/C48</f>
        <v>5.7251908396946565</v>
      </c>
      <c r="F48" s="30">
        <v>0.2351</v>
      </c>
      <c r="G48" s="31">
        <v>0.265</v>
      </c>
      <c r="H48" s="27">
        <f>((G48*100)/F48)-100</f>
        <v>12.717992343683534</v>
      </c>
      <c r="I48" s="7">
        <f>FLOOR(G48,0.00001)*D48</f>
        <v>79500</v>
      </c>
    </row>
    <row r="49" spans="1:9" ht="13.5">
      <c r="A49" s="5"/>
      <c r="B49" s="24"/>
      <c r="C49" s="6" t="s">
        <v>52</v>
      </c>
      <c r="D49" s="21">
        <v>300000</v>
      </c>
      <c r="E49" s="28"/>
      <c r="F49" s="30"/>
      <c r="G49" s="31"/>
      <c r="H49" s="27"/>
      <c r="I49" s="7"/>
    </row>
    <row r="50" ht="12.75">
      <c r="C50" s="15"/>
    </row>
    <row r="51" spans="1:9" ht="13.5">
      <c r="A51" s="5">
        <v>12</v>
      </c>
      <c r="B51" s="24" t="s">
        <v>36</v>
      </c>
      <c r="C51" s="6">
        <v>509356</v>
      </c>
      <c r="D51" s="21">
        <f>SUM(D52:D53)</f>
        <v>480000</v>
      </c>
      <c r="E51" s="28">
        <f>(D51*100)/C51</f>
        <v>94.2366439189879</v>
      </c>
      <c r="F51" s="30">
        <v>0.2227</v>
      </c>
      <c r="G51" s="30">
        <v>0.2424</v>
      </c>
      <c r="H51" s="27">
        <f>((G51*100)/F51)-100</f>
        <v>8.84598114054782</v>
      </c>
      <c r="I51" s="7">
        <f>FLOOR(G51,0.00001)*D51</f>
        <v>116352.00000000001</v>
      </c>
    </row>
    <row r="52" spans="1:9" ht="13.5">
      <c r="A52" s="5"/>
      <c r="B52" s="24"/>
      <c r="C52" s="6" t="s">
        <v>51</v>
      </c>
      <c r="D52" s="21">
        <v>160000</v>
      </c>
      <c r="E52" s="28"/>
      <c r="F52" s="30"/>
      <c r="G52" s="30"/>
      <c r="H52" s="27"/>
      <c r="I52" s="7"/>
    </row>
    <row r="53" spans="1:9" ht="13.5">
      <c r="A53" s="5"/>
      <c r="B53" s="24"/>
      <c r="C53" s="6" t="s">
        <v>22</v>
      </c>
      <c r="D53" s="21">
        <v>320000</v>
      </c>
      <c r="E53" s="28"/>
      <c r="F53" s="30"/>
      <c r="G53" s="30"/>
      <c r="H53" s="27"/>
      <c r="I53" s="7"/>
    </row>
    <row r="54" spans="1:9" ht="13.5">
      <c r="A54" s="5"/>
      <c r="B54" s="24"/>
      <c r="C54" s="6"/>
      <c r="D54" s="6"/>
      <c r="E54" s="14"/>
      <c r="F54" s="30"/>
      <c r="G54" s="30"/>
      <c r="H54" s="7"/>
      <c r="I54" s="7"/>
    </row>
    <row r="55" spans="1:9" ht="13.5">
      <c r="A55" s="5">
        <v>13</v>
      </c>
      <c r="B55" s="24" t="s">
        <v>36</v>
      </c>
      <c r="C55" s="6">
        <v>550340</v>
      </c>
      <c r="D55" s="21">
        <f>SUM(D56:D56)</f>
        <v>300000</v>
      </c>
      <c r="E55" s="28">
        <f>(D55*100)/C55</f>
        <v>54.5117563687902</v>
      </c>
      <c r="F55" s="30">
        <v>0.2351</v>
      </c>
      <c r="G55" s="31">
        <v>0.25</v>
      </c>
      <c r="H55" s="27">
        <f>((G55*100)/F55)-100</f>
        <v>6.337728626116544</v>
      </c>
      <c r="I55" s="7">
        <f>FLOOR(G55,0.00001)*D55</f>
        <v>75000</v>
      </c>
    </row>
    <row r="56" spans="1:9" ht="13.5">
      <c r="A56" s="5"/>
      <c r="B56" s="24"/>
      <c r="C56" s="6" t="s">
        <v>53</v>
      </c>
      <c r="D56" s="21">
        <v>300000</v>
      </c>
      <c r="E56" s="28"/>
      <c r="F56" s="30"/>
      <c r="G56" s="31"/>
      <c r="H56" s="27"/>
      <c r="I56" s="7"/>
    </row>
    <row r="57" ht="12.75">
      <c r="C57" s="15"/>
    </row>
    <row r="58" spans="1:9" ht="13.5">
      <c r="A58" s="5">
        <v>14</v>
      </c>
      <c r="B58" s="24" t="s">
        <v>37</v>
      </c>
      <c r="C58" s="6">
        <v>3271040</v>
      </c>
      <c r="D58" s="21">
        <f>SUM(D59:D61)</f>
        <v>3271040</v>
      </c>
      <c r="E58" s="28">
        <f>(D58*100)/C58</f>
        <v>100</v>
      </c>
      <c r="F58" s="30">
        <v>0.2227</v>
      </c>
      <c r="G58" s="30">
        <v>0.2227</v>
      </c>
      <c r="H58" s="27">
        <f>((G58*100)/F58)-100</f>
        <v>0</v>
      </c>
      <c r="I58" s="7">
        <f>FLOOR(G58,0.00001)*D58</f>
        <v>728460.608</v>
      </c>
    </row>
    <row r="59" spans="1:9" ht="13.5">
      <c r="A59" s="5"/>
      <c r="B59" s="24"/>
      <c r="C59" s="6" t="s">
        <v>52</v>
      </c>
      <c r="D59" s="21">
        <v>630000</v>
      </c>
      <c r="E59" s="28"/>
      <c r="F59" s="30"/>
      <c r="G59" s="30"/>
      <c r="H59" s="27"/>
      <c r="I59" s="7"/>
    </row>
    <row r="60" spans="1:9" ht="13.5">
      <c r="A60" s="5"/>
      <c r="B60" s="24"/>
      <c r="C60" s="6" t="s">
        <v>51</v>
      </c>
      <c r="D60" s="21">
        <v>600000</v>
      </c>
      <c r="E60" s="28"/>
      <c r="F60" s="30"/>
      <c r="G60" s="30"/>
      <c r="H60" s="27"/>
      <c r="I60" s="7"/>
    </row>
    <row r="61" spans="1:9" ht="13.5">
      <c r="A61" s="5"/>
      <c r="B61" s="24"/>
      <c r="C61" s="6" t="s">
        <v>25</v>
      </c>
      <c r="D61" s="21">
        <v>2041040</v>
      </c>
      <c r="E61" s="28"/>
      <c r="F61" s="30"/>
      <c r="G61" s="30"/>
      <c r="H61" s="27"/>
      <c r="I61" s="7"/>
    </row>
    <row r="62" spans="1:9" ht="13.5">
      <c r="A62" s="5"/>
      <c r="B62" s="24"/>
      <c r="C62" s="6"/>
      <c r="D62" s="6"/>
      <c r="E62" s="14"/>
      <c r="F62" s="30"/>
      <c r="G62" s="30"/>
      <c r="H62" s="7"/>
      <c r="I62" s="7"/>
    </row>
    <row r="63" spans="1:9" ht="13.5">
      <c r="A63" s="5">
        <v>15</v>
      </c>
      <c r="B63" s="24" t="s">
        <v>38</v>
      </c>
      <c r="C63" s="6">
        <v>3156150</v>
      </c>
      <c r="D63" s="21">
        <f>SUM(D64:D68)</f>
        <v>3156150</v>
      </c>
      <c r="E63" s="28">
        <f>(D63*100)/C63</f>
        <v>100</v>
      </c>
      <c r="F63" s="30">
        <v>0.2351</v>
      </c>
      <c r="G63" s="31">
        <v>0.237</v>
      </c>
      <c r="H63" s="27">
        <f>((G63*100)/F63)-100</f>
        <v>0.80816673755848</v>
      </c>
      <c r="I63" s="7">
        <f>FLOOR(G63,0.00001)*D63</f>
        <v>748007.55</v>
      </c>
    </row>
    <row r="64" spans="1:9" ht="13.5">
      <c r="A64" s="5"/>
      <c r="B64" s="24"/>
      <c r="C64" s="6" t="s">
        <v>52</v>
      </c>
      <c r="D64" s="21">
        <v>690150</v>
      </c>
      <c r="E64" s="28"/>
      <c r="F64" s="30"/>
      <c r="G64" s="31"/>
      <c r="H64" s="27"/>
      <c r="I64" s="7"/>
    </row>
    <row r="65" spans="1:9" ht="13.5">
      <c r="A65" s="5"/>
      <c r="B65" s="24"/>
      <c r="C65" s="6" t="s">
        <v>54</v>
      </c>
      <c r="D65" s="21">
        <v>440000</v>
      </c>
      <c r="E65" s="28"/>
      <c r="F65" s="30"/>
      <c r="G65" s="31"/>
      <c r="H65" s="27"/>
      <c r="I65" s="7"/>
    </row>
    <row r="66" spans="1:9" ht="13.5">
      <c r="A66" s="5"/>
      <c r="B66" s="24"/>
      <c r="C66" s="6" t="s">
        <v>51</v>
      </c>
      <c r="D66" s="21">
        <v>1300000</v>
      </c>
      <c r="E66" s="28"/>
      <c r="F66" s="30"/>
      <c r="G66" s="31"/>
      <c r="H66" s="27"/>
      <c r="I66" s="7"/>
    </row>
    <row r="67" spans="1:9" ht="13.5">
      <c r="A67" s="5"/>
      <c r="B67" s="24"/>
      <c r="C67" s="6" t="s">
        <v>25</v>
      </c>
      <c r="D67" s="21">
        <v>600000</v>
      </c>
      <c r="E67" s="28"/>
      <c r="F67" s="30"/>
      <c r="G67" s="31"/>
      <c r="H67" s="27"/>
      <c r="I67" s="7"/>
    </row>
    <row r="68" spans="1:9" ht="13.5">
      <c r="A68" s="5"/>
      <c r="B68" s="24"/>
      <c r="C68" s="6" t="s">
        <v>55</v>
      </c>
      <c r="D68" s="21">
        <v>126000</v>
      </c>
      <c r="E68" s="28"/>
      <c r="F68" s="30"/>
      <c r="G68" s="31"/>
      <c r="H68" s="27"/>
      <c r="I68" s="7"/>
    </row>
    <row r="69" ht="12.75">
      <c r="C69" s="15"/>
    </row>
    <row r="70" spans="1:9" ht="13.5">
      <c r="A70" s="5">
        <v>16</v>
      </c>
      <c r="B70" s="24" t="s">
        <v>39</v>
      </c>
      <c r="C70" s="6">
        <v>5070000</v>
      </c>
      <c r="D70" s="21">
        <f>SUM(D71:D72)</f>
        <v>1200000</v>
      </c>
      <c r="E70" s="28">
        <f>(D70*100)/C70</f>
        <v>23.668639053254438</v>
      </c>
      <c r="F70" s="30">
        <v>0.2351</v>
      </c>
      <c r="G70" s="30">
        <v>0.2351</v>
      </c>
      <c r="H70" s="27">
        <f>((G70*100)/F70)-100</f>
        <v>0</v>
      </c>
      <c r="I70" s="7">
        <f>FLOOR(G70,0.00001)*D70</f>
        <v>282120.00000000006</v>
      </c>
    </row>
    <row r="71" spans="1:9" ht="13.5">
      <c r="A71" s="5"/>
      <c r="B71" s="24"/>
      <c r="C71" s="6" t="s">
        <v>51</v>
      </c>
      <c r="D71" s="21">
        <v>600000</v>
      </c>
      <c r="E71" s="28"/>
      <c r="F71" s="30"/>
      <c r="G71" s="30"/>
      <c r="H71" s="27"/>
      <c r="I71" s="7"/>
    </row>
    <row r="72" spans="1:9" ht="13.5">
      <c r="A72" s="5"/>
      <c r="B72" s="24"/>
      <c r="C72" s="6" t="s">
        <v>25</v>
      </c>
      <c r="D72" s="21">
        <v>600000</v>
      </c>
      <c r="E72" s="28"/>
      <c r="F72" s="30"/>
      <c r="G72" s="30"/>
      <c r="H72" s="27"/>
      <c r="I72" s="7"/>
    </row>
    <row r="73" spans="1:9" ht="13.5">
      <c r="A73" s="5"/>
      <c r="B73" s="24"/>
      <c r="C73" s="6"/>
      <c r="D73" s="6"/>
      <c r="E73" s="14"/>
      <c r="F73" s="30"/>
      <c r="G73" s="30"/>
      <c r="H73" s="7"/>
      <c r="I73" s="7"/>
    </row>
    <row r="74" spans="1:9" ht="13.5">
      <c r="A74" s="5">
        <v>17</v>
      </c>
      <c r="B74" s="24" t="s">
        <v>40</v>
      </c>
      <c r="C74" s="6">
        <v>5201648</v>
      </c>
      <c r="D74" s="21">
        <f>SUM(D75:D77)</f>
        <v>4900000</v>
      </c>
      <c r="E74" s="28">
        <f>(D74*100)/C74</f>
        <v>94.20091478700597</v>
      </c>
      <c r="F74" s="30">
        <v>0.2693</v>
      </c>
      <c r="G74" s="31">
        <v>0.27</v>
      </c>
      <c r="H74" s="27">
        <f>((G74*100)/F74)-100</f>
        <v>0.259933160044568</v>
      </c>
      <c r="I74" s="7">
        <f>FLOOR(G74,0.00001)*D74</f>
        <v>1323000</v>
      </c>
    </row>
    <row r="75" spans="1:9" ht="13.5">
      <c r="A75" s="5"/>
      <c r="B75" s="24"/>
      <c r="C75" s="6" t="s">
        <v>51</v>
      </c>
      <c r="D75" s="21">
        <v>1600000</v>
      </c>
      <c r="E75" s="28"/>
      <c r="F75" s="30"/>
      <c r="G75" s="31"/>
      <c r="H75" s="27"/>
      <c r="I75" s="7"/>
    </row>
    <row r="76" spans="1:9" ht="13.5">
      <c r="A76" s="5"/>
      <c r="B76" s="24"/>
      <c r="C76" s="6" t="s">
        <v>56</v>
      </c>
      <c r="D76" s="21">
        <v>3000000</v>
      </c>
      <c r="E76" s="28"/>
      <c r="F76" s="30"/>
      <c r="G76" s="31"/>
      <c r="H76" s="27"/>
      <c r="I76" s="7"/>
    </row>
    <row r="77" spans="1:9" ht="13.5">
      <c r="A77" s="5"/>
      <c r="B77" s="24"/>
      <c r="C77" s="6" t="s">
        <v>26</v>
      </c>
      <c r="D77" s="21">
        <v>300000</v>
      </c>
      <c r="E77" s="28"/>
      <c r="F77" s="30"/>
      <c r="G77" s="31"/>
      <c r="H77" s="27"/>
      <c r="I77" s="7"/>
    </row>
    <row r="78" ht="12.75">
      <c r="C78" s="15"/>
    </row>
    <row r="79" spans="1:9" ht="13.5">
      <c r="A79" s="5">
        <v>18</v>
      </c>
      <c r="B79" s="24" t="s">
        <v>41</v>
      </c>
      <c r="C79" s="6">
        <v>3200000</v>
      </c>
      <c r="D79" s="21">
        <f>SUM(D80:D83)</f>
        <v>3200000</v>
      </c>
      <c r="E79" s="28">
        <f>(D79*100)/C79</f>
        <v>100</v>
      </c>
      <c r="F79" s="30">
        <v>0.2351</v>
      </c>
      <c r="G79" s="30">
        <v>0.2788</v>
      </c>
      <c r="H79" s="27">
        <f>((G79*100)/F79)-100</f>
        <v>18.587834963845168</v>
      </c>
      <c r="I79" s="7">
        <f>FLOOR(G79,0.00001)*D79</f>
        <v>892160.0000000001</v>
      </c>
    </row>
    <row r="80" spans="1:9" ht="13.5">
      <c r="A80" s="5"/>
      <c r="B80" s="24"/>
      <c r="C80" s="6" t="s">
        <v>51</v>
      </c>
      <c r="D80" s="21">
        <v>320000</v>
      </c>
      <c r="E80" s="28"/>
      <c r="F80" s="30"/>
      <c r="G80" s="30"/>
      <c r="H80" s="27"/>
      <c r="I80" s="7"/>
    </row>
    <row r="81" spans="1:9" ht="13.5">
      <c r="A81" s="5"/>
      <c r="B81" s="24"/>
      <c r="C81" s="6" t="s">
        <v>54</v>
      </c>
      <c r="D81" s="21">
        <v>1000000</v>
      </c>
      <c r="E81" s="28"/>
      <c r="F81" s="30"/>
      <c r="G81" s="30"/>
      <c r="H81" s="27"/>
      <c r="I81" s="7"/>
    </row>
    <row r="82" spans="1:9" ht="13.5">
      <c r="A82" s="5"/>
      <c r="B82" s="24"/>
      <c r="C82" s="6" t="s">
        <v>22</v>
      </c>
      <c r="D82" s="21">
        <v>1820000</v>
      </c>
      <c r="E82" s="28"/>
      <c r="F82" s="30"/>
      <c r="G82" s="30"/>
      <c r="H82" s="27"/>
      <c r="I82" s="7"/>
    </row>
    <row r="83" spans="1:9" ht="13.5">
      <c r="A83" s="5"/>
      <c r="B83" s="24"/>
      <c r="C83" s="6" t="s">
        <v>26</v>
      </c>
      <c r="D83" s="21">
        <v>60000</v>
      </c>
      <c r="E83" s="28"/>
      <c r="F83" s="30"/>
      <c r="G83" s="30"/>
      <c r="H83" s="27"/>
      <c r="I83" s="7"/>
    </row>
    <row r="84" spans="1:9" ht="13.5">
      <c r="A84" s="5"/>
      <c r="B84" s="24"/>
      <c r="C84" s="6"/>
      <c r="D84" s="6"/>
      <c r="E84" s="14"/>
      <c r="F84" s="30"/>
      <c r="G84" s="30"/>
      <c r="H84" s="7"/>
      <c r="I84" s="7"/>
    </row>
    <row r="85" spans="1:9" ht="13.5">
      <c r="A85" s="5">
        <v>19</v>
      </c>
      <c r="B85" s="24" t="s">
        <v>41</v>
      </c>
      <c r="C85" s="6">
        <v>1861700</v>
      </c>
      <c r="D85" s="21">
        <f>SUM(D86:D88)</f>
        <v>1861700</v>
      </c>
      <c r="E85" s="28">
        <f>(D85*100)/C85</f>
        <v>100</v>
      </c>
      <c r="F85" s="30">
        <v>0.2351</v>
      </c>
      <c r="G85" s="31">
        <v>0.27</v>
      </c>
      <c r="H85" s="27">
        <f>((G85*100)/F85)-100</f>
        <v>14.844746916205864</v>
      </c>
      <c r="I85" s="7">
        <f>FLOOR(G85,0.00001)*D85</f>
        <v>502659.00000000006</v>
      </c>
    </row>
    <row r="86" spans="1:9" ht="13.5">
      <c r="A86" s="5"/>
      <c r="B86" s="24"/>
      <c r="C86" s="6" t="s">
        <v>52</v>
      </c>
      <c r="D86" s="21">
        <v>300000</v>
      </c>
      <c r="E86" s="28"/>
      <c r="F86" s="30"/>
      <c r="G86" s="31"/>
      <c r="H86" s="27"/>
      <c r="I86" s="7"/>
    </row>
    <row r="87" spans="1:9" ht="13.5">
      <c r="A87" s="5"/>
      <c r="B87" s="24"/>
      <c r="C87" s="6" t="s">
        <v>54</v>
      </c>
      <c r="D87" s="21">
        <v>1401700</v>
      </c>
      <c r="E87" s="28"/>
      <c r="F87" s="30"/>
      <c r="G87" s="31"/>
      <c r="H87" s="27"/>
      <c r="I87" s="7"/>
    </row>
    <row r="88" spans="1:9" ht="13.5">
      <c r="A88" s="5"/>
      <c r="B88" s="24"/>
      <c r="C88" s="6" t="s">
        <v>55</v>
      </c>
      <c r="D88" s="21">
        <v>160000</v>
      </c>
      <c r="E88" s="28"/>
      <c r="F88" s="30"/>
      <c r="G88" s="31"/>
      <c r="H88" s="27"/>
      <c r="I88" s="7"/>
    </row>
    <row r="89" ht="12.75">
      <c r="C89" s="15"/>
    </row>
    <row r="90" spans="1:9" ht="13.5">
      <c r="A90" s="5">
        <v>20</v>
      </c>
      <c r="B90" s="24" t="s">
        <v>41</v>
      </c>
      <c r="C90" s="6">
        <v>5710535</v>
      </c>
      <c r="D90" s="21">
        <f>SUM(D91:D99)</f>
        <v>5710535</v>
      </c>
      <c r="E90" s="28">
        <f>(D90*100)/C90</f>
        <v>100</v>
      </c>
      <c r="F90" s="30">
        <v>0.2351</v>
      </c>
      <c r="G90" s="30">
        <v>0.26</v>
      </c>
      <c r="H90" s="27">
        <f>((G90*100)/F90)-100</f>
        <v>10.591237771161204</v>
      </c>
      <c r="I90" s="7">
        <f>FLOOR(G90,0.00001)*D90</f>
        <v>1484739.1</v>
      </c>
    </row>
    <row r="91" spans="1:9" ht="13.5">
      <c r="A91" s="5"/>
      <c r="B91" s="24"/>
      <c r="C91" s="6" t="s">
        <v>52</v>
      </c>
      <c r="D91" s="21">
        <v>300000</v>
      </c>
      <c r="E91" s="28"/>
      <c r="F91" s="30"/>
      <c r="G91" s="30"/>
      <c r="H91" s="27"/>
      <c r="I91" s="7"/>
    </row>
    <row r="92" spans="1:9" ht="13.5">
      <c r="A92" s="5"/>
      <c r="B92" s="24"/>
      <c r="C92" s="6" t="s">
        <v>51</v>
      </c>
      <c r="D92" s="21">
        <v>1800000</v>
      </c>
      <c r="E92" s="28"/>
      <c r="F92" s="30"/>
      <c r="G92" s="30"/>
      <c r="H92" s="27"/>
      <c r="I92" s="7"/>
    </row>
    <row r="93" spans="1:9" ht="13.5">
      <c r="A93" s="5"/>
      <c r="B93" s="24"/>
      <c r="C93" s="6" t="s">
        <v>57</v>
      </c>
      <c r="D93" s="21">
        <v>40000</v>
      </c>
      <c r="E93" s="28"/>
      <c r="F93" s="30"/>
      <c r="G93" s="30"/>
      <c r="H93" s="27"/>
      <c r="I93" s="7"/>
    </row>
    <row r="94" spans="1:9" ht="13.5">
      <c r="A94" s="5"/>
      <c r="B94" s="24"/>
      <c r="C94" s="6" t="s">
        <v>54</v>
      </c>
      <c r="D94" s="21">
        <v>80000</v>
      </c>
      <c r="E94" s="28"/>
      <c r="F94" s="30"/>
      <c r="G94" s="30"/>
      <c r="H94" s="27"/>
      <c r="I94" s="7"/>
    </row>
    <row r="95" spans="1:9" ht="13.5">
      <c r="A95" s="5"/>
      <c r="B95" s="24"/>
      <c r="C95" s="6" t="s">
        <v>25</v>
      </c>
      <c r="D95" s="21">
        <v>980035</v>
      </c>
      <c r="E95" s="28"/>
      <c r="F95" s="30"/>
      <c r="G95" s="30"/>
      <c r="H95" s="27"/>
      <c r="I95" s="7"/>
    </row>
    <row r="96" spans="1:9" ht="13.5">
      <c r="A96" s="5"/>
      <c r="B96" s="24"/>
      <c r="C96" s="6" t="s">
        <v>55</v>
      </c>
      <c r="D96" s="21">
        <v>840000</v>
      </c>
      <c r="E96" s="28"/>
      <c r="F96" s="30"/>
      <c r="G96" s="30"/>
      <c r="H96" s="27"/>
      <c r="I96" s="7"/>
    </row>
    <row r="97" spans="1:9" ht="13.5">
      <c r="A97" s="5"/>
      <c r="B97" s="24"/>
      <c r="C97" s="6" t="s">
        <v>56</v>
      </c>
      <c r="D97" s="21">
        <v>300000</v>
      </c>
      <c r="E97" s="28"/>
      <c r="F97" s="30"/>
      <c r="G97" s="30"/>
      <c r="H97" s="27"/>
      <c r="I97" s="7"/>
    </row>
    <row r="98" spans="1:9" ht="13.5">
      <c r="A98" s="5"/>
      <c r="B98" s="24"/>
      <c r="C98" s="6" t="s">
        <v>22</v>
      </c>
      <c r="D98" s="21">
        <v>1303500</v>
      </c>
      <c r="E98" s="28"/>
      <c r="F98" s="30"/>
      <c r="G98" s="30"/>
      <c r="H98" s="27"/>
      <c r="I98" s="7"/>
    </row>
    <row r="99" spans="1:9" ht="13.5">
      <c r="A99" s="5"/>
      <c r="B99" s="24"/>
      <c r="C99" s="6" t="s">
        <v>26</v>
      </c>
      <c r="D99" s="21">
        <v>67000</v>
      </c>
      <c r="E99" s="28"/>
      <c r="F99" s="30"/>
      <c r="G99" s="30"/>
      <c r="H99" s="27"/>
      <c r="I99" s="7"/>
    </row>
    <row r="100" spans="1:9" ht="13.5">
      <c r="A100" s="5"/>
      <c r="B100" s="24"/>
      <c r="C100" s="6"/>
      <c r="D100" s="6"/>
      <c r="E100" s="14"/>
      <c r="F100" s="30"/>
      <c r="G100" s="30"/>
      <c r="H100" s="7"/>
      <c r="I100" s="7"/>
    </row>
    <row r="101" spans="1:9" ht="13.5">
      <c r="A101" s="5">
        <v>21</v>
      </c>
      <c r="B101" s="24" t="s">
        <v>42</v>
      </c>
      <c r="C101" s="6">
        <v>5010000</v>
      </c>
      <c r="D101" s="21">
        <f>SUM(D102:D106)</f>
        <v>4978000</v>
      </c>
      <c r="E101" s="28">
        <f>(D101*100)/C101</f>
        <v>99.36127744510978</v>
      </c>
      <c r="F101" s="30">
        <v>0.2351</v>
      </c>
      <c r="G101" s="31">
        <v>0.25</v>
      </c>
      <c r="H101" s="27">
        <f>((G101*100)/F101)-100</f>
        <v>6.337728626116544</v>
      </c>
      <c r="I101" s="7">
        <f>FLOOR(G101,0.00001)*D101</f>
        <v>1244500</v>
      </c>
    </row>
    <row r="102" spans="1:9" ht="13.5">
      <c r="A102" s="5"/>
      <c r="B102" s="24"/>
      <c r="C102" s="6" t="s">
        <v>58</v>
      </c>
      <c r="D102" s="21">
        <v>30000</v>
      </c>
      <c r="E102" s="28"/>
      <c r="F102" s="30"/>
      <c r="G102" s="31"/>
      <c r="H102" s="27"/>
      <c r="I102" s="7"/>
    </row>
    <row r="103" spans="1:9" ht="13.5">
      <c r="A103" s="5"/>
      <c r="B103" s="24"/>
      <c r="C103" s="6" t="s">
        <v>51</v>
      </c>
      <c r="D103" s="21">
        <v>1400000</v>
      </c>
      <c r="E103" s="28"/>
      <c r="F103" s="30"/>
      <c r="G103" s="31"/>
      <c r="H103" s="27"/>
      <c r="I103" s="7"/>
    </row>
    <row r="104" spans="1:9" ht="13.5">
      <c r="A104" s="5"/>
      <c r="B104" s="24"/>
      <c r="C104" s="6" t="s">
        <v>55</v>
      </c>
      <c r="D104" s="21">
        <v>2000000</v>
      </c>
      <c r="E104" s="28"/>
      <c r="F104" s="30"/>
      <c r="G104" s="31"/>
      <c r="H104" s="27"/>
      <c r="I104" s="7"/>
    </row>
    <row r="105" spans="1:9" ht="13.5">
      <c r="A105" s="5"/>
      <c r="B105" s="24"/>
      <c r="C105" s="6" t="s">
        <v>59</v>
      </c>
      <c r="D105" s="21">
        <v>600000</v>
      </c>
      <c r="E105" s="28"/>
      <c r="F105" s="30"/>
      <c r="G105" s="31"/>
      <c r="H105" s="27"/>
      <c r="I105" s="7"/>
    </row>
    <row r="106" spans="1:9" ht="13.5">
      <c r="A106" s="5"/>
      <c r="B106" s="24"/>
      <c r="C106" s="6" t="s">
        <v>22</v>
      </c>
      <c r="D106" s="21">
        <v>948000</v>
      </c>
      <c r="E106" s="28"/>
      <c r="F106" s="30"/>
      <c r="G106" s="31"/>
      <c r="H106" s="27"/>
      <c r="I106" s="7"/>
    </row>
    <row r="107" ht="12.75">
      <c r="C107" s="15"/>
    </row>
    <row r="108" spans="1:9" ht="13.5">
      <c r="A108" s="5">
        <v>22</v>
      </c>
      <c r="B108" s="24" t="s">
        <v>42</v>
      </c>
      <c r="C108" s="6">
        <v>215000</v>
      </c>
      <c r="D108" s="21">
        <f>SUM(D109:D109)</f>
        <v>200000</v>
      </c>
      <c r="E108" s="28">
        <f>(D108*100)/C108</f>
        <v>93.02325581395348</v>
      </c>
      <c r="F108" s="30">
        <v>0.2351</v>
      </c>
      <c r="G108" s="30">
        <v>0.25</v>
      </c>
      <c r="H108" s="27">
        <f>((G108*100)/F108)-100</f>
        <v>6.337728626116544</v>
      </c>
      <c r="I108" s="7">
        <f>FLOOR(G108,0.00001)*D108</f>
        <v>50000</v>
      </c>
    </row>
    <row r="109" spans="1:9" ht="13.5">
      <c r="A109" s="5"/>
      <c r="B109" s="24"/>
      <c r="C109" s="6" t="s">
        <v>51</v>
      </c>
      <c r="D109" s="21">
        <v>200000</v>
      </c>
      <c r="E109" s="28"/>
      <c r="F109" s="30"/>
      <c r="G109" s="30"/>
      <c r="H109" s="27"/>
      <c r="I109" s="7"/>
    </row>
    <row r="110" spans="1:9" ht="13.5">
      <c r="A110" s="5"/>
      <c r="B110" s="24"/>
      <c r="C110" s="6"/>
      <c r="D110" s="6"/>
      <c r="E110" s="14"/>
      <c r="F110" s="30"/>
      <c r="G110" s="30"/>
      <c r="H110" s="7"/>
      <c r="I110" s="7"/>
    </row>
    <row r="111" spans="1:9" ht="13.5">
      <c r="A111" s="5">
        <v>23</v>
      </c>
      <c r="B111" s="24" t="s">
        <v>43</v>
      </c>
      <c r="C111" s="6">
        <v>3000000</v>
      </c>
      <c r="D111" s="21">
        <f>SUM(D112:D114)</f>
        <v>3000000</v>
      </c>
      <c r="E111" s="28">
        <f>(D111*100)/C111</f>
        <v>100</v>
      </c>
      <c r="F111" s="30">
        <v>0.2351</v>
      </c>
      <c r="G111" s="31">
        <v>0.2351</v>
      </c>
      <c r="H111" s="27">
        <f>((G111*100)/F111)-100</f>
        <v>0</v>
      </c>
      <c r="I111" s="7">
        <f>FLOOR(G111,0.00001)*D111</f>
        <v>705300.0000000001</v>
      </c>
    </row>
    <row r="112" spans="1:9" ht="13.5">
      <c r="A112" s="5"/>
      <c r="B112" s="24"/>
      <c r="C112" s="6" t="s">
        <v>52</v>
      </c>
      <c r="D112" s="21">
        <v>600000</v>
      </c>
      <c r="E112" s="28"/>
      <c r="F112" s="30"/>
      <c r="G112" s="31"/>
      <c r="H112" s="27"/>
      <c r="I112" s="7"/>
    </row>
    <row r="113" spans="1:9" ht="13.5">
      <c r="A113" s="5"/>
      <c r="B113" s="24"/>
      <c r="C113" s="6" t="s">
        <v>51</v>
      </c>
      <c r="D113" s="21">
        <v>1000000</v>
      </c>
      <c r="E113" s="28"/>
      <c r="F113" s="30"/>
      <c r="G113" s="31"/>
      <c r="H113" s="27"/>
      <c r="I113" s="7"/>
    </row>
    <row r="114" spans="1:9" ht="13.5">
      <c r="A114" s="5"/>
      <c r="B114" s="24"/>
      <c r="C114" s="6" t="s">
        <v>25</v>
      </c>
      <c r="D114" s="21">
        <v>1400000</v>
      </c>
      <c r="E114" s="28"/>
      <c r="F114" s="30"/>
      <c r="G114" s="31"/>
      <c r="H114" s="27"/>
      <c r="I114" s="7"/>
    </row>
    <row r="115" ht="12.75">
      <c r="C115" s="15"/>
    </row>
    <row r="116" spans="1:9" ht="13.5">
      <c r="A116" s="5">
        <v>24</v>
      </c>
      <c r="B116" s="24" t="s">
        <v>43</v>
      </c>
      <c r="C116" s="6">
        <v>5400000</v>
      </c>
      <c r="D116" s="21">
        <f>SUM(D117:D121)</f>
        <v>5400000</v>
      </c>
      <c r="E116" s="28">
        <f>(D116*100)/C116</f>
        <v>100</v>
      </c>
      <c r="F116" s="30">
        <v>0.2351</v>
      </c>
      <c r="G116" s="30">
        <v>0.24</v>
      </c>
      <c r="H116" s="27">
        <f>((G116*100)/F116)-100</f>
        <v>2.0842194810718837</v>
      </c>
      <c r="I116" s="7">
        <f>FLOOR(G116,0.00001)*D116</f>
        <v>1296000</v>
      </c>
    </row>
    <row r="117" spans="1:9" ht="13.5">
      <c r="A117" s="5"/>
      <c r="B117" s="24"/>
      <c r="C117" s="6" t="s">
        <v>58</v>
      </c>
      <c r="D117" s="21">
        <v>180000</v>
      </c>
      <c r="E117" s="28"/>
      <c r="F117" s="30"/>
      <c r="G117" s="30"/>
      <c r="H117" s="27"/>
      <c r="I117" s="7"/>
    </row>
    <row r="118" spans="1:9" ht="13.5">
      <c r="A118" s="5"/>
      <c r="B118" s="24"/>
      <c r="C118" s="6" t="s">
        <v>51</v>
      </c>
      <c r="D118" s="21">
        <v>1000000</v>
      </c>
      <c r="E118" s="28"/>
      <c r="F118" s="30"/>
      <c r="G118" s="30"/>
      <c r="H118" s="27"/>
      <c r="I118" s="7"/>
    </row>
    <row r="119" spans="1:9" ht="13.5">
      <c r="A119" s="5"/>
      <c r="B119" s="24"/>
      <c r="C119" s="6" t="s">
        <v>25</v>
      </c>
      <c r="D119" s="21">
        <v>500000</v>
      </c>
      <c r="E119" s="28"/>
      <c r="F119" s="30"/>
      <c r="G119" s="30"/>
      <c r="H119" s="27"/>
      <c r="I119" s="7"/>
    </row>
    <row r="120" spans="1:9" ht="13.5">
      <c r="A120" s="5"/>
      <c r="B120" s="24"/>
      <c r="C120" s="6" t="s">
        <v>55</v>
      </c>
      <c r="D120" s="21">
        <v>2020000</v>
      </c>
      <c r="E120" s="28"/>
      <c r="F120" s="30"/>
      <c r="G120" s="30"/>
      <c r="H120" s="27"/>
      <c r="I120" s="7"/>
    </row>
    <row r="121" spans="1:9" ht="13.5">
      <c r="A121" s="5"/>
      <c r="B121" s="24"/>
      <c r="C121" s="6" t="s">
        <v>26</v>
      </c>
      <c r="D121" s="21">
        <v>1700000</v>
      </c>
      <c r="E121" s="28"/>
      <c r="F121" s="30"/>
      <c r="G121" s="30"/>
      <c r="H121" s="27"/>
      <c r="I121" s="7"/>
    </row>
    <row r="122" spans="1:9" ht="13.5">
      <c r="A122" s="5"/>
      <c r="B122" s="24"/>
      <c r="C122" s="6"/>
      <c r="D122" s="6"/>
      <c r="E122" s="14"/>
      <c r="F122" s="30"/>
      <c r="G122" s="30"/>
      <c r="H122" s="7"/>
      <c r="I122" s="7"/>
    </row>
    <row r="123" spans="1:9" ht="13.5">
      <c r="A123" s="5">
        <v>25</v>
      </c>
      <c r="B123" s="24" t="s">
        <v>44</v>
      </c>
      <c r="C123" s="6">
        <v>5000000</v>
      </c>
      <c r="D123" s="21">
        <f>SUM(D124:D128)</f>
        <v>5000000</v>
      </c>
      <c r="E123" s="28">
        <f>(D123*100)/C123</f>
        <v>100</v>
      </c>
      <c r="F123" s="30">
        <v>0.2351</v>
      </c>
      <c r="G123" s="31">
        <v>0.2401</v>
      </c>
      <c r="H123" s="27">
        <f>((G123*100)/F123)-100</f>
        <v>2.12675457252233</v>
      </c>
      <c r="I123" s="7">
        <f>FLOOR(G123,0.00001)*D123</f>
        <v>1200500</v>
      </c>
    </row>
    <row r="124" spans="1:9" ht="13.5">
      <c r="A124" s="5"/>
      <c r="B124" s="24"/>
      <c r="C124" s="6" t="s">
        <v>52</v>
      </c>
      <c r="D124" s="21">
        <v>200000</v>
      </c>
      <c r="E124" s="28"/>
      <c r="F124" s="30"/>
      <c r="G124" s="31"/>
      <c r="H124" s="27"/>
      <c r="I124" s="7"/>
    </row>
    <row r="125" spans="1:9" ht="13.5">
      <c r="A125" s="5"/>
      <c r="B125" s="24"/>
      <c r="C125" s="6" t="s">
        <v>51</v>
      </c>
      <c r="D125" s="21">
        <v>600000</v>
      </c>
      <c r="E125" s="28"/>
      <c r="F125" s="30"/>
      <c r="G125" s="31"/>
      <c r="H125" s="27"/>
      <c r="I125" s="7"/>
    </row>
    <row r="126" spans="1:9" ht="13.5">
      <c r="A126" s="5"/>
      <c r="B126" s="24"/>
      <c r="C126" s="6" t="s">
        <v>54</v>
      </c>
      <c r="D126" s="21">
        <v>440000</v>
      </c>
      <c r="E126" s="28"/>
      <c r="F126" s="30"/>
      <c r="G126" s="31"/>
      <c r="H126" s="27"/>
      <c r="I126" s="7"/>
    </row>
    <row r="127" spans="1:9" ht="13.5">
      <c r="A127" s="5"/>
      <c r="B127" s="24"/>
      <c r="C127" s="6" t="s">
        <v>55</v>
      </c>
      <c r="D127" s="21">
        <v>3088500</v>
      </c>
      <c r="E127" s="28"/>
      <c r="F127" s="30"/>
      <c r="G127" s="31"/>
      <c r="H127" s="27"/>
      <c r="I127" s="7"/>
    </row>
    <row r="128" spans="1:9" ht="13.5">
      <c r="A128" s="5"/>
      <c r="B128" s="24"/>
      <c r="C128" s="6" t="s">
        <v>22</v>
      </c>
      <c r="D128" s="21">
        <v>671500</v>
      </c>
      <c r="E128" s="28"/>
      <c r="F128" s="30"/>
      <c r="G128" s="31"/>
      <c r="H128" s="27"/>
      <c r="I128" s="7"/>
    </row>
    <row r="129" ht="12.75">
      <c r="C129" s="15"/>
    </row>
    <row r="130" spans="1:9" ht="13.5">
      <c r="A130" s="5">
        <v>26</v>
      </c>
      <c r="B130" s="24" t="s">
        <v>45</v>
      </c>
      <c r="C130" s="6">
        <v>3000000</v>
      </c>
      <c r="D130" s="21">
        <f>SUM(D131:D133)</f>
        <v>3000000</v>
      </c>
      <c r="E130" s="28">
        <f>(D130*100)/C130</f>
        <v>100</v>
      </c>
      <c r="F130" s="30">
        <v>0.2351</v>
      </c>
      <c r="G130" s="31">
        <v>0.2525</v>
      </c>
      <c r="H130" s="27">
        <f>((G130*100)/F130)-100</f>
        <v>7.401105912377716</v>
      </c>
      <c r="I130" s="7">
        <f>FLOOR(G130,0.00001)*D130</f>
        <v>757500</v>
      </c>
    </row>
    <row r="131" spans="1:9" ht="13.5">
      <c r="A131" s="5"/>
      <c r="B131" s="24"/>
      <c r="C131" s="6" t="s">
        <v>51</v>
      </c>
      <c r="D131" s="21">
        <v>1240000</v>
      </c>
      <c r="E131" s="28"/>
      <c r="F131" s="30"/>
      <c r="G131" s="31"/>
      <c r="H131" s="27"/>
      <c r="I131" s="7"/>
    </row>
    <row r="132" spans="1:9" ht="13.5">
      <c r="A132" s="5"/>
      <c r="B132" s="24"/>
      <c r="C132" s="6" t="s">
        <v>22</v>
      </c>
      <c r="D132" s="21">
        <v>40000</v>
      </c>
      <c r="E132" s="28"/>
      <c r="F132" s="30"/>
      <c r="G132" s="31"/>
      <c r="H132" s="27"/>
      <c r="I132" s="7"/>
    </row>
    <row r="133" spans="1:9" ht="13.5">
      <c r="A133" s="5"/>
      <c r="B133" s="24"/>
      <c r="C133" s="6" t="s">
        <v>26</v>
      </c>
      <c r="D133" s="21">
        <v>1720000</v>
      </c>
      <c r="E133" s="28"/>
      <c r="F133" s="30"/>
      <c r="G133" s="31"/>
      <c r="H133" s="27"/>
      <c r="I133" s="7"/>
    </row>
    <row r="134" ht="12.75">
      <c r="C134" s="15"/>
    </row>
    <row r="135" spans="1:9" ht="13.5">
      <c r="A135" s="5">
        <v>27</v>
      </c>
      <c r="B135" s="24" t="s">
        <v>45</v>
      </c>
      <c r="C135" s="6">
        <v>5788539</v>
      </c>
      <c r="D135" s="21">
        <f>SUM(D136:D140)</f>
        <v>5788539</v>
      </c>
      <c r="E135" s="28">
        <f>(D135*100)/C135</f>
        <v>100</v>
      </c>
      <c r="F135" s="30">
        <v>0.2351</v>
      </c>
      <c r="G135" s="30">
        <v>0.2512</v>
      </c>
      <c r="H135" s="27">
        <f>((G135*100)/F135)-100</f>
        <v>6.8481497235218995</v>
      </c>
      <c r="I135" s="7">
        <f>FLOOR(G135,0.00001)*D135</f>
        <v>1454080.9968000003</v>
      </c>
    </row>
    <row r="136" spans="1:9" ht="13.5">
      <c r="A136" s="5"/>
      <c r="B136" s="24"/>
      <c r="C136" s="6" t="s">
        <v>52</v>
      </c>
      <c r="D136" s="21">
        <v>60000</v>
      </c>
      <c r="E136" s="28"/>
      <c r="F136" s="30"/>
      <c r="G136" s="30"/>
      <c r="H136" s="27"/>
      <c r="I136" s="7"/>
    </row>
    <row r="137" spans="1:9" ht="13.5">
      <c r="A137" s="5"/>
      <c r="B137" s="24"/>
      <c r="C137" s="6" t="s">
        <v>58</v>
      </c>
      <c r="D137" s="21">
        <v>440000</v>
      </c>
      <c r="E137" s="28"/>
      <c r="F137" s="30"/>
      <c r="G137" s="30"/>
      <c r="H137" s="27"/>
      <c r="I137" s="7"/>
    </row>
    <row r="138" spans="1:9" ht="13.5">
      <c r="A138" s="5"/>
      <c r="B138" s="24"/>
      <c r="C138" s="6" t="s">
        <v>25</v>
      </c>
      <c r="D138" s="21">
        <v>1620000</v>
      </c>
      <c r="E138" s="28"/>
      <c r="F138" s="30"/>
      <c r="G138" s="30"/>
      <c r="H138" s="27"/>
      <c r="I138" s="7"/>
    </row>
    <row r="139" spans="1:9" ht="13.5">
      <c r="A139" s="5"/>
      <c r="B139" s="24"/>
      <c r="C139" s="6" t="s">
        <v>59</v>
      </c>
      <c r="D139" s="21">
        <v>600000</v>
      </c>
      <c r="E139" s="28"/>
      <c r="F139" s="30"/>
      <c r="G139" s="30"/>
      <c r="H139" s="27"/>
      <c r="I139" s="7"/>
    </row>
    <row r="140" spans="1:9" ht="13.5">
      <c r="A140" s="5"/>
      <c r="B140" s="24"/>
      <c r="C140" s="6" t="s">
        <v>22</v>
      </c>
      <c r="D140" s="21">
        <v>3068539</v>
      </c>
      <c r="E140" s="28"/>
      <c r="F140" s="30"/>
      <c r="G140" s="30"/>
      <c r="H140" s="27"/>
      <c r="I140" s="7"/>
    </row>
    <row r="141" spans="1:9" ht="13.5">
      <c r="A141" s="5"/>
      <c r="B141" s="24"/>
      <c r="C141" s="6"/>
      <c r="D141" s="6"/>
      <c r="E141" s="14"/>
      <c r="F141" s="30"/>
      <c r="G141" s="30"/>
      <c r="H141" s="7"/>
      <c r="I141" s="7"/>
    </row>
    <row r="142" spans="1:9" ht="13.5">
      <c r="A142" s="5">
        <v>28</v>
      </c>
      <c r="B142" s="24" t="s">
        <v>45</v>
      </c>
      <c r="C142" s="6">
        <v>4823000</v>
      </c>
      <c r="D142" s="21">
        <f>SUM(D143:D146)</f>
        <v>4823000</v>
      </c>
      <c r="E142" s="28">
        <f>(D142*100)/C142</f>
        <v>100</v>
      </c>
      <c r="F142" s="30">
        <v>0.2351</v>
      </c>
      <c r="G142" s="31">
        <v>0.27</v>
      </c>
      <c r="H142" s="27">
        <f>((G142*100)/F142)-100</f>
        <v>14.844746916205864</v>
      </c>
      <c r="I142" s="7">
        <f>FLOOR(G142,0.00001)*D142</f>
        <v>1302210</v>
      </c>
    </row>
    <row r="143" spans="1:9" ht="13.5">
      <c r="A143" s="5"/>
      <c r="B143" s="24"/>
      <c r="C143" s="6" t="s">
        <v>51</v>
      </c>
      <c r="D143" s="21">
        <v>1000000</v>
      </c>
      <c r="E143" s="28"/>
      <c r="F143" s="30"/>
      <c r="G143" s="31"/>
      <c r="H143" s="27"/>
      <c r="I143" s="7"/>
    </row>
    <row r="144" spans="1:9" ht="13.5">
      <c r="A144" s="5"/>
      <c r="B144" s="24"/>
      <c r="C144" s="6" t="s">
        <v>54</v>
      </c>
      <c r="D144" s="21">
        <v>1500000</v>
      </c>
      <c r="E144" s="28"/>
      <c r="F144" s="30"/>
      <c r="G144" s="31"/>
      <c r="H144" s="27"/>
      <c r="I144" s="7"/>
    </row>
    <row r="145" spans="1:9" ht="13.5">
      <c r="A145" s="5"/>
      <c r="B145" s="24"/>
      <c r="C145" s="6" t="s">
        <v>25</v>
      </c>
      <c r="D145" s="21">
        <v>823000</v>
      </c>
      <c r="E145" s="28"/>
      <c r="F145" s="30"/>
      <c r="G145" s="31"/>
      <c r="H145" s="27"/>
      <c r="I145" s="7"/>
    </row>
    <row r="146" spans="1:9" ht="13.5">
      <c r="A146" s="5"/>
      <c r="B146" s="24"/>
      <c r="C146" s="6" t="s">
        <v>22</v>
      </c>
      <c r="D146" s="21">
        <v>1500000</v>
      </c>
      <c r="E146" s="28"/>
      <c r="F146" s="30"/>
      <c r="G146" s="31"/>
      <c r="H146" s="27"/>
      <c r="I146" s="7"/>
    </row>
    <row r="147" ht="12.75">
      <c r="C147" s="15"/>
    </row>
    <row r="148" spans="1:9" ht="13.5">
      <c r="A148" s="5">
        <v>29</v>
      </c>
      <c r="B148" s="24" t="s">
        <v>45</v>
      </c>
      <c r="C148" s="6">
        <v>626051</v>
      </c>
      <c r="D148" s="21">
        <f>SUM(D149:D151)</f>
        <v>626051</v>
      </c>
      <c r="E148" s="28">
        <f>(D148*100)/C148</f>
        <v>100</v>
      </c>
      <c r="F148" s="30">
        <v>0.2351</v>
      </c>
      <c r="G148" s="30">
        <v>0.2351</v>
      </c>
      <c r="H148" s="27">
        <f>((G148*100)/F148)-100</f>
        <v>0</v>
      </c>
      <c r="I148" s="7">
        <f>FLOOR(G148,0.00001)*D148</f>
        <v>147184.59010000003</v>
      </c>
    </row>
    <row r="149" spans="1:9" ht="13.5">
      <c r="A149" s="5"/>
      <c r="B149" s="24"/>
      <c r="C149" s="6" t="s">
        <v>54</v>
      </c>
      <c r="D149" s="21">
        <v>20000</v>
      </c>
      <c r="E149" s="28"/>
      <c r="F149" s="30"/>
      <c r="G149" s="30"/>
      <c r="H149" s="27"/>
      <c r="I149" s="7"/>
    </row>
    <row r="150" spans="1:9" ht="13.5">
      <c r="A150" s="5"/>
      <c r="B150" s="24"/>
      <c r="C150" s="6" t="s">
        <v>22</v>
      </c>
      <c r="D150" s="21">
        <v>566051</v>
      </c>
      <c r="E150" s="28"/>
      <c r="F150" s="30"/>
      <c r="G150" s="30"/>
      <c r="H150" s="27"/>
      <c r="I150" s="7"/>
    </row>
    <row r="151" spans="1:9" ht="13.5">
      <c r="A151" s="5"/>
      <c r="B151" s="24"/>
      <c r="C151" s="6" t="s">
        <v>26</v>
      </c>
      <c r="D151" s="21">
        <v>40000</v>
      </c>
      <c r="E151" s="28"/>
      <c r="F151" s="30"/>
      <c r="G151" s="30"/>
      <c r="H151" s="27"/>
      <c r="I151" s="7"/>
    </row>
    <row r="152" spans="1:9" ht="13.5">
      <c r="A152" s="5"/>
      <c r="B152" s="24"/>
      <c r="C152" s="6"/>
      <c r="D152" s="6"/>
      <c r="E152" s="14"/>
      <c r="F152" s="30"/>
      <c r="G152" s="30"/>
      <c r="H152" s="7"/>
      <c r="I152" s="7"/>
    </row>
    <row r="153" spans="1:9" ht="13.5">
      <c r="A153" s="5">
        <v>30</v>
      </c>
      <c r="B153" s="24" t="s">
        <v>45</v>
      </c>
      <c r="C153" s="6">
        <v>3383350</v>
      </c>
      <c r="D153" s="21">
        <f>SUM(D154:D159)</f>
        <v>3383350</v>
      </c>
      <c r="E153" s="28">
        <f>(D153*100)/C153</f>
        <v>100</v>
      </c>
      <c r="F153" s="30">
        <v>0.2351</v>
      </c>
      <c r="G153" s="31">
        <v>0.265</v>
      </c>
      <c r="H153" s="27">
        <f>((G153*100)/F153)-100</f>
        <v>12.717992343683534</v>
      </c>
      <c r="I153" s="7">
        <f>FLOOR(G153,0.00001)*D153</f>
        <v>896587.75</v>
      </c>
    </row>
    <row r="154" spans="1:9" ht="13.5">
      <c r="A154" s="5"/>
      <c r="B154" s="24"/>
      <c r="C154" s="6" t="s">
        <v>58</v>
      </c>
      <c r="D154" s="21">
        <v>320000</v>
      </c>
      <c r="E154" s="28"/>
      <c r="F154" s="30"/>
      <c r="G154" s="31"/>
      <c r="H154" s="27"/>
      <c r="I154" s="7"/>
    </row>
    <row r="155" spans="1:9" ht="13.5">
      <c r="A155" s="5"/>
      <c r="B155" s="24"/>
      <c r="C155" s="6" t="s">
        <v>51</v>
      </c>
      <c r="D155" s="21">
        <v>1000000</v>
      </c>
      <c r="E155" s="28"/>
      <c r="F155" s="30"/>
      <c r="G155" s="31"/>
      <c r="H155" s="27"/>
      <c r="I155" s="7"/>
    </row>
    <row r="156" spans="1:9" ht="13.5">
      <c r="A156" s="5"/>
      <c r="B156" s="24"/>
      <c r="C156" s="6" t="s">
        <v>60</v>
      </c>
      <c r="D156" s="21">
        <v>300000</v>
      </c>
      <c r="E156" s="28"/>
      <c r="F156" s="30"/>
      <c r="G156" s="31"/>
      <c r="H156" s="27"/>
      <c r="I156" s="7"/>
    </row>
    <row r="157" spans="1:9" ht="13.5">
      <c r="A157" s="5"/>
      <c r="B157" s="24"/>
      <c r="C157" s="6" t="s">
        <v>25</v>
      </c>
      <c r="D157" s="21">
        <v>800000</v>
      </c>
      <c r="E157" s="28"/>
      <c r="F157" s="30"/>
      <c r="G157" s="31"/>
      <c r="H157" s="27"/>
      <c r="I157" s="7"/>
    </row>
    <row r="158" spans="1:9" ht="13.5">
      <c r="A158" s="5"/>
      <c r="B158" s="24"/>
      <c r="C158" s="6" t="s">
        <v>22</v>
      </c>
      <c r="D158" s="21">
        <v>765850</v>
      </c>
      <c r="E158" s="28"/>
      <c r="F158" s="30"/>
      <c r="G158" s="31"/>
      <c r="H158" s="27"/>
      <c r="I158" s="7"/>
    </row>
    <row r="159" spans="1:9" ht="13.5">
      <c r="A159" s="5"/>
      <c r="B159" s="24"/>
      <c r="C159" s="6" t="s">
        <v>26</v>
      </c>
      <c r="D159" s="21">
        <v>197500</v>
      </c>
      <c r="E159" s="28"/>
      <c r="F159" s="30"/>
      <c r="G159" s="31"/>
      <c r="H159" s="27"/>
      <c r="I159" s="7"/>
    </row>
    <row r="160" ht="12.75">
      <c r="C160" s="15"/>
    </row>
    <row r="161" spans="1:9" ht="13.5">
      <c r="A161" s="5">
        <v>31</v>
      </c>
      <c r="B161" s="24" t="s">
        <v>46</v>
      </c>
      <c r="C161" s="6">
        <v>5000000</v>
      </c>
      <c r="D161" s="21">
        <f>SUM(D162:D167)</f>
        <v>5000000</v>
      </c>
      <c r="E161" s="28">
        <f>(D161*100)/C161</f>
        <v>100</v>
      </c>
      <c r="F161" s="30">
        <v>0.2351</v>
      </c>
      <c r="G161" s="30">
        <v>0.2599</v>
      </c>
      <c r="H161" s="27">
        <f>((G161*100)/F161)-100</f>
        <v>10.548702679710772</v>
      </c>
      <c r="I161" s="7">
        <f>FLOOR(G161,0.00001)*D161</f>
        <v>1299500</v>
      </c>
    </row>
    <row r="162" spans="1:9" ht="13.5">
      <c r="A162" s="5"/>
      <c r="B162" s="24"/>
      <c r="C162" s="6" t="s">
        <v>58</v>
      </c>
      <c r="D162" s="21">
        <v>135000</v>
      </c>
      <c r="E162" s="28"/>
      <c r="F162" s="30"/>
      <c r="G162" s="30"/>
      <c r="H162" s="27"/>
      <c r="I162" s="7"/>
    </row>
    <row r="163" spans="1:9" ht="13.5">
      <c r="A163" s="5"/>
      <c r="B163" s="24"/>
      <c r="C163" s="6" t="s">
        <v>51</v>
      </c>
      <c r="D163" s="21">
        <v>1900000</v>
      </c>
      <c r="E163" s="28"/>
      <c r="F163" s="30"/>
      <c r="G163" s="30"/>
      <c r="H163" s="27"/>
      <c r="I163" s="7"/>
    </row>
    <row r="164" spans="1:9" ht="13.5">
      <c r="A164" s="5"/>
      <c r="B164" s="24"/>
      <c r="C164" s="6" t="s">
        <v>25</v>
      </c>
      <c r="D164" s="21">
        <v>1658000</v>
      </c>
      <c r="E164" s="28"/>
      <c r="F164" s="30"/>
      <c r="G164" s="30"/>
      <c r="H164" s="27"/>
      <c r="I164" s="7"/>
    </row>
    <row r="165" spans="1:9" ht="13.5">
      <c r="A165" s="5"/>
      <c r="B165" s="24"/>
      <c r="C165" s="6" t="s">
        <v>55</v>
      </c>
      <c r="D165" s="21">
        <v>1087000</v>
      </c>
      <c r="E165" s="28"/>
      <c r="F165" s="30"/>
      <c r="G165" s="30"/>
      <c r="H165" s="27"/>
      <c r="I165" s="7"/>
    </row>
    <row r="166" spans="1:9" ht="13.5">
      <c r="A166" s="5"/>
      <c r="B166" s="24"/>
      <c r="C166" s="6" t="s">
        <v>22</v>
      </c>
      <c r="D166" s="21">
        <v>5000</v>
      </c>
      <c r="E166" s="28"/>
      <c r="F166" s="30"/>
      <c r="G166" s="30"/>
      <c r="H166" s="27"/>
      <c r="I166" s="7"/>
    </row>
    <row r="167" spans="1:9" ht="13.5">
      <c r="A167" s="5"/>
      <c r="B167" s="24"/>
      <c r="C167" s="6" t="s">
        <v>26</v>
      </c>
      <c r="D167" s="21">
        <v>215000</v>
      </c>
      <c r="E167" s="28"/>
      <c r="F167" s="30"/>
      <c r="G167" s="30"/>
      <c r="H167" s="27"/>
      <c r="I167" s="7"/>
    </row>
    <row r="168" spans="1:9" ht="13.5">
      <c r="A168" s="5"/>
      <c r="B168" s="24"/>
      <c r="C168" s="6"/>
      <c r="D168" s="6"/>
      <c r="E168" s="14"/>
      <c r="F168" s="30"/>
      <c r="G168" s="30"/>
      <c r="H168" s="7"/>
      <c r="I168" s="7"/>
    </row>
    <row r="169" spans="1:9" ht="13.5">
      <c r="A169" s="5">
        <v>32</v>
      </c>
      <c r="B169" s="24" t="s">
        <v>47</v>
      </c>
      <c r="C169" s="6">
        <v>5000000</v>
      </c>
      <c r="D169" s="21">
        <f>SUM(D170:D173)</f>
        <v>5000000</v>
      </c>
      <c r="E169" s="28">
        <f>(D169*100)/C169</f>
        <v>100</v>
      </c>
      <c r="F169" s="30">
        <v>0.2351</v>
      </c>
      <c r="G169" s="31">
        <v>0.2352</v>
      </c>
      <c r="H169" s="27">
        <f>((G169*100)/F169)-100</f>
        <v>0.042535091450446316</v>
      </c>
      <c r="I169" s="7">
        <f>FLOOR(G169,0.00001)*D169</f>
        <v>1176000</v>
      </c>
    </row>
    <row r="170" spans="1:9" ht="13.5">
      <c r="A170" s="5"/>
      <c r="B170" s="24"/>
      <c r="C170" s="6" t="s">
        <v>58</v>
      </c>
      <c r="D170" s="21">
        <v>2000000</v>
      </c>
      <c r="E170" s="28"/>
      <c r="F170" s="30"/>
      <c r="G170" s="31"/>
      <c r="H170" s="27"/>
      <c r="I170" s="7"/>
    </row>
    <row r="171" spans="1:9" ht="13.5">
      <c r="A171" s="5"/>
      <c r="B171" s="24"/>
      <c r="C171" s="6" t="s">
        <v>51</v>
      </c>
      <c r="D171" s="21">
        <v>1620000</v>
      </c>
      <c r="E171" s="28"/>
      <c r="F171" s="30"/>
      <c r="G171" s="31"/>
      <c r="H171" s="27"/>
      <c r="I171" s="7"/>
    </row>
    <row r="172" spans="1:9" ht="13.5">
      <c r="A172" s="5"/>
      <c r="B172" s="24"/>
      <c r="C172" s="6" t="s">
        <v>60</v>
      </c>
      <c r="D172" s="21">
        <v>380000</v>
      </c>
      <c r="E172" s="28"/>
      <c r="F172" s="30"/>
      <c r="G172" s="31"/>
      <c r="H172" s="27"/>
      <c r="I172" s="7"/>
    </row>
    <row r="173" spans="1:9" ht="13.5">
      <c r="A173" s="5"/>
      <c r="B173" s="24"/>
      <c r="C173" s="6" t="s">
        <v>59</v>
      </c>
      <c r="D173" s="21">
        <v>1000000</v>
      </c>
      <c r="E173" s="28"/>
      <c r="F173" s="30"/>
      <c r="G173" s="31"/>
      <c r="H173" s="27"/>
      <c r="I173" s="7"/>
    </row>
    <row r="174" ht="12.75">
      <c r="C174" s="15"/>
    </row>
    <row r="175" spans="1:9" ht="13.5">
      <c r="A175" s="5">
        <v>33</v>
      </c>
      <c r="B175" s="24" t="s">
        <v>47</v>
      </c>
      <c r="C175" s="6">
        <v>5000000</v>
      </c>
      <c r="D175" s="21">
        <f>SUM(D176:D177)</f>
        <v>5000000</v>
      </c>
      <c r="E175" s="28">
        <f>(D175*100)/C175</f>
        <v>100</v>
      </c>
      <c r="F175" s="30">
        <v>0.2351</v>
      </c>
      <c r="G175" s="30">
        <v>0.2599</v>
      </c>
      <c r="H175" s="27">
        <f>((G175*100)/F175)-100</f>
        <v>10.548702679710772</v>
      </c>
      <c r="I175" s="7">
        <f>FLOOR(G175,0.00001)*D175</f>
        <v>1299500</v>
      </c>
    </row>
    <row r="176" spans="1:9" ht="13.5">
      <c r="A176" s="5"/>
      <c r="B176" s="24"/>
      <c r="C176" s="6" t="s">
        <v>54</v>
      </c>
      <c r="D176" s="21">
        <v>140000</v>
      </c>
      <c r="E176" s="28"/>
      <c r="F176" s="30"/>
      <c r="G176" s="30"/>
      <c r="H176" s="27"/>
      <c r="I176" s="7"/>
    </row>
    <row r="177" spans="1:9" ht="13.5">
      <c r="A177" s="5"/>
      <c r="B177" s="24"/>
      <c r="C177" s="6" t="s">
        <v>59</v>
      </c>
      <c r="D177" s="21">
        <v>4860000</v>
      </c>
      <c r="E177" s="28"/>
      <c r="F177" s="30"/>
      <c r="G177" s="30"/>
      <c r="H177" s="27"/>
      <c r="I177" s="7"/>
    </row>
    <row r="178" spans="1:9" ht="13.5">
      <c r="A178" s="5"/>
      <c r="B178" s="24"/>
      <c r="C178" s="6"/>
      <c r="D178" s="6"/>
      <c r="E178" s="14"/>
      <c r="F178" s="30"/>
      <c r="G178" s="30"/>
      <c r="H178" s="7"/>
      <c r="I178" s="7"/>
    </row>
    <row r="179" spans="1:9" ht="13.5">
      <c r="A179" s="5">
        <v>34</v>
      </c>
      <c r="B179" s="24" t="s">
        <v>48</v>
      </c>
      <c r="C179" s="6">
        <v>5000000</v>
      </c>
      <c r="D179" s="21">
        <f>SUM(D180:D184)</f>
        <v>5000000</v>
      </c>
      <c r="E179" s="28">
        <f>(D179*100)/C179</f>
        <v>100</v>
      </c>
      <c r="F179" s="30">
        <v>0.2351</v>
      </c>
      <c r="G179" s="31">
        <v>0.2402</v>
      </c>
      <c r="H179" s="27">
        <f>((G179*100)/F179)-100</f>
        <v>2.1692896639727763</v>
      </c>
      <c r="I179" s="7">
        <f>FLOOR(G179,0.00001)*D179</f>
        <v>1201000.0000000002</v>
      </c>
    </row>
    <row r="180" spans="1:9" ht="13.5">
      <c r="A180" s="5"/>
      <c r="B180" s="24"/>
      <c r="C180" s="6" t="s">
        <v>52</v>
      </c>
      <c r="D180" s="21">
        <v>516000</v>
      </c>
      <c r="E180" s="28"/>
      <c r="F180" s="30"/>
      <c r="G180" s="31"/>
      <c r="H180" s="27"/>
      <c r="I180" s="7"/>
    </row>
    <row r="181" spans="1:9" ht="13.5">
      <c r="A181" s="5"/>
      <c r="B181" s="24"/>
      <c r="C181" s="6" t="s">
        <v>58</v>
      </c>
      <c r="D181" s="21">
        <v>78000</v>
      </c>
      <c r="E181" s="28"/>
      <c r="F181" s="30"/>
      <c r="G181" s="31"/>
      <c r="H181" s="27"/>
      <c r="I181" s="7"/>
    </row>
    <row r="182" spans="1:9" ht="13.5">
      <c r="A182" s="5"/>
      <c r="B182" s="24"/>
      <c r="C182" s="6" t="s">
        <v>51</v>
      </c>
      <c r="D182" s="21">
        <v>1700000</v>
      </c>
      <c r="E182" s="28"/>
      <c r="F182" s="30"/>
      <c r="G182" s="31"/>
      <c r="H182" s="27"/>
      <c r="I182" s="7"/>
    </row>
    <row r="183" spans="1:9" ht="13.5">
      <c r="A183" s="5"/>
      <c r="B183" s="24"/>
      <c r="C183" s="6" t="s">
        <v>59</v>
      </c>
      <c r="D183" s="21">
        <v>1000000</v>
      </c>
      <c r="E183" s="28"/>
      <c r="F183" s="30"/>
      <c r="G183" s="31"/>
      <c r="H183" s="27"/>
      <c r="I183" s="7"/>
    </row>
    <row r="184" spans="1:9" ht="13.5">
      <c r="A184" s="5"/>
      <c r="B184" s="24"/>
      <c r="C184" s="6" t="s">
        <v>22</v>
      </c>
      <c r="D184" s="21">
        <v>1706000</v>
      </c>
      <c r="E184" s="28"/>
      <c r="F184" s="30"/>
      <c r="G184" s="31"/>
      <c r="H184" s="27"/>
      <c r="I184" s="7"/>
    </row>
    <row r="185" ht="12.75">
      <c r="C185" s="15"/>
    </row>
    <row r="186" spans="1:9" ht="13.5">
      <c r="A186" s="11"/>
      <c r="B186" s="16" t="s">
        <v>14</v>
      </c>
      <c r="C186" s="12">
        <f>SUM(C45:C185)</f>
        <v>90021707</v>
      </c>
      <c r="D186" s="19">
        <f>SUM(D45,D48,D51,D55,D58,D63,D70,D74,D79,D85,D90,D101,D108,D111,D116,D123,D130,D135,D142,D148,D153,D161,D169,D175,D179)</f>
        <v>80583363</v>
      </c>
      <c r="E186" s="25">
        <f>(D186*100)/C186</f>
        <v>89.515479860874</v>
      </c>
      <c r="F186" s="20"/>
      <c r="G186" s="20"/>
      <c r="H186" s="13"/>
      <c r="I186" s="26">
        <f>SUM(I45:I185)</f>
        <v>20263207.5563</v>
      </c>
    </row>
    <row r="187" spans="1:9" ht="13.5">
      <c r="A187" s="9"/>
      <c r="B187" s="9"/>
      <c r="C187" s="9"/>
      <c r="D187" s="9"/>
      <c r="E187" s="9"/>
      <c r="F187" s="9"/>
      <c r="G187" s="9"/>
      <c r="H187" s="9"/>
      <c r="I187" s="10"/>
    </row>
    <row r="188" spans="1:9" ht="13.5">
      <c r="A188" s="33" t="s">
        <v>21</v>
      </c>
      <c r="B188" s="34"/>
      <c r="C188" s="34"/>
      <c r="D188" s="34"/>
      <c r="E188" s="34"/>
      <c r="F188" s="34"/>
      <c r="G188" s="34"/>
      <c r="H188" s="34"/>
      <c r="I188" s="35"/>
    </row>
    <row r="189" spans="1:9" ht="13.5">
      <c r="A189" s="5"/>
      <c r="B189" s="24"/>
      <c r="C189" s="6"/>
      <c r="D189" s="6"/>
      <c r="E189" s="14"/>
      <c r="F189" s="30"/>
      <c r="G189" s="30"/>
      <c r="H189" s="7"/>
      <c r="I189" s="7"/>
    </row>
    <row r="190" spans="1:9" ht="13.5">
      <c r="A190" s="5">
        <v>35</v>
      </c>
      <c r="B190" s="24" t="s">
        <v>49</v>
      </c>
      <c r="C190" s="6">
        <v>926224</v>
      </c>
      <c r="D190" s="21">
        <f>SUM(D191:D193)</f>
        <v>926224</v>
      </c>
      <c r="E190" s="28">
        <f>(D190*100)/C190</f>
        <v>100</v>
      </c>
      <c r="F190" s="30">
        <v>0.3904</v>
      </c>
      <c r="G190" s="30">
        <v>0.4486</v>
      </c>
      <c r="H190" s="27">
        <f>((G190*100)/F190)-100</f>
        <v>14.907786885245898</v>
      </c>
      <c r="I190" s="7">
        <f>FLOOR(G190,0.00001)*D190</f>
        <v>415504.08640000003</v>
      </c>
    </row>
    <row r="191" spans="1:9" ht="13.5">
      <c r="A191" s="5"/>
      <c r="B191" s="24"/>
      <c r="C191" s="6" t="s">
        <v>24</v>
      </c>
      <c r="D191" s="21">
        <v>120000</v>
      </c>
      <c r="E191" s="28"/>
      <c r="F191" s="30"/>
      <c r="G191" s="30"/>
      <c r="H191" s="27"/>
      <c r="I191" s="7"/>
    </row>
    <row r="192" spans="1:9" ht="13.5">
      <c r="A192" s="5"/>
      <c r="B192" s="24"/>
      <c r="C192" s="6" t="s">
        <v>25</v>
      </c>
      <c r="D192" s="21">
        <v>396224</v>
      </c>
      <c r="E192" s="28"/>
      <c r="F192" s="30"/>
      <c r="G192" s="30"/>
      <c r="H192" s="27"/>
      <c r="I192" s="7"/>
    </row>
    <row r="193" spans="1:9" ht="13.5">
      <c r="A193" s="5"/>
      <c r="B193" s="24"/>
      <c r="C193" s="6" t="s">
        <v>26</v>
      </c>
      <c r="D193" s="21">
        <v>410000</v>
      </c>
      <c r="E193" s="28"/>
      <c r="F193" s="30"/>
      <c r="G193" s="30"/>
      <c r="H193" s="27"/>
      <c r="I193" s="7"/>
    </row>
    <row r="194" spans="1:9" ht="13.5">
      <c r="A194" s="5"/>
      <c r="B194" s="24"/>
      <c r="C194" s="6"/>
      <c r="D194" s="6"/>
      <c r="E194" s="14"/>
      <c r="F194" s="30"/>
      <c r="G194" s="30"/>
      <c r="H194" s="7"/>
      <c r="I194" s="7"/>
    </row>
    <row r="195" spans="1:9" ht="13.5">
      <c r="A195" s="5">
        <v>36</v>
      </c>
      <c r="B195" s="24" t="s">
        <v>49</v>
      </c>
      <c r="C195" s="6">
        <v>369326</v>
      </c>
      <c r="D195" s="21">
        <f>SUM(D196:D197)</f>
        <v>369326</v>
      </c>
      <c r="E195" s="28">
        <f>(D195*100)/C195</f>
        <v>100</v>
      </c>
      <c r="F195" s="30">
        <v>0.3904</v>
      </c>
      <c r="G195" s="31">
        <v>0.4455</v>
      </c>
      <c r="H195" s="27">
        <f>((G195*100)/F195)-100</f>
        <v>14.113729508196712</v>
      </c>
      <c r="I195" s="7">
        <f>FLOOR(G195,0.00001)*D195</f>
        <v>164534.73300000004</v>
      </c>
    </row>
    <row r="196" spans="1:9" ht="13.5">
      <c r="A196" s="5"/>
      <c r="B196" s="24"/>
      <c r="C196" s="6" t="s">
        <v>25</v>
      </c>
      <c r="D196" s="21">
        <v>239326</v>
      </c>
      <c r="E196" s="28"/>
      <c r="F196" s="30"/>
      <c r="G196" s="31"/>
      <c r="H196" s="27"/>
      <c r="I196" s="7"/>
    </row>
    <row r="197" spans="1:9" ht="13.5">
      <c r="A197" s="5"/>
      <c r="B197" s="24"/>
      <c r="C197" s="6" t="s">
        <v>26</v>
      </c>
      <c r="D197" s="21">
        <v>130000</v>
      </c>
      <c r="E197" s="28"/>
      <c r="F197" s="30"/>
      <c r="G197" s="31"/>
      <c r="H197" s="27"/>
      <c r="I197" s="7"/>
    </row>
    <row r="198" ht="12.75">
      <c r="C198" s="15"/>
    </row>
    <row r="199" spans="1:9" ht="13.5">
      <c r="A199" s="11"/>
      <c r="B199" s="16" t="s">
        <v>14</v>
      </c>
      <c r="C199" s="12">
        <f>SUM(C190:C197)</f>
        <v>1295550</v>
      </c>
      <c r="D199" s="19">
        <f>SUM(D190,D195)</f>
        <v>1295550</v>
      </c>
      <c r="E199" s="25">
        <f>(D199*100)/C199</f>
        <v>100</v>
      </c>
      <c r="F199" s="20"/>
      <c r="G199" s="20"/>
      <c r="H199" s="13"/>
      <c r="I199" s="26">
        <f>SUM(I190:I197)</f>
        <v>580038.8194</v>
      </c>
    </row>
    <row r="200" spans="1:9" ht="13.5">
      <c r="A200" s="9"/>
      <c r="B200" s="9"/>
      <c r="C200" s="9"/>
      <c r="D200" s="9"/>
      <c r="E200" s="9"/>
      <c r="F200" s="9"/>
      <c r="G200" s="9"/>
      <c r="H200" s="9"/>
      <c r="I200" s="10"/>
    </row>
    <row r="201" spans="1:9" ht="13.5">
      <c r="A201" s="17"/>
      <c r="B201" s="16" t="s">
        <v>12</v>
      </c>
      <c r="C201" s="19">
        <f>SUM(C31,C41,C186,C199)</f>
        <v>105814419</v>
      </c>
      <c r="D201" s="19">
        <f>SUM(D31,D41,D186,D199)</f>
        <v>96375328</v>
      </c>
      <c r="E201" s="25">
        <f>(D201*100)/C201</f>
        <v>91.07957961759446</v>
      </c>
      <c r="F201" s="18"/>
      <c r="G201" s="18"/>
      <c r="H201" s="18"/>
      <c r="I201" s="32">
        <f>SUM(I31,I41,I186,I199)</f>
        <v>26924853.1548</v>
      </c>
    </row>
    <row r="202" ht="12.75">
      <c r="C202" s="15"/>
    </row>
    <row r="203" ht="12.75">
      <c r="C203" s="15"/>
    </row>
    <row r="204" spans="2:3" ht="13.5">
      <c r="B204" s="5"/>
      <c r="C204" s="15"/>
    </row>
    <row r="205" spans="2:3" ht="13.5">
      <c r="B205" s="5"/>
      <c r="C205" s="15"/>
    </row>
    <row r="206" spans="2:3" ht="13.5">
      <c r="B206" s="5"/>
      <c r="C206" s="15"/>
    </row>
    <row r="207" spans="2:3" ht="13.5">
      <c r="B207" s="5"/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</sheetData>
  <mergeCells count="5">
    <mergeCell ref="A43:I43"/>
    <mergeCell ref="A188:I188"/>
    <mergeCell ref="A2:I2"/>
    <mergeCell ref="A8:I8"/>
    <mergeCell ref="A33:I3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2007-11-05T12:56:30Z</dcterms:modified>
  <cp:category/>
  <cp:version/>
  <cp:contentType/>
  <cp:contentStatus/>
</cp:coreProperties>
</file>