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91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<sst xmlns="http://schemas.openxmlformats.org/spreadsheetml/2006/main" count="92" uniqueCount="52">
  <si>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</si>
  <si>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</si>
  <si>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</si>
  <si>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</si>
  <si>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</si>
  <si>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</si>
  <si>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</si>
  <si>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</si>
  <si>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</si>
  <si>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</si>
  <si>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</si>
  <si>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</si>
  <si>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</si>
  <si>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</si>
  <si>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</si>
  <si>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</si>
  <si>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</si>
  <si>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</si>
  <si>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</si>
  <si>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</si>
  <si>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Prudentopolis</t>
  </si>
  <si>
    <t xml:space="preserve"> AVISO DE VENDA DE FEIJÃO ANÃO CORES/PRETO Nº 591/07- 23/10/2007</t>
  </si>
  <si>
    <t>GO</t>
  </si>
  <si>
    <t>Palmeiras de Goiás</t>
  </si>
  <si>
    <t xml:space="preserve">Paranauna </t>
  </si>
  <si>
    <t>Rio Verde</t>
  </si>
  <si>
    <t>Bituruna</t>
  </si>
  <si>
    <t>Boa Ventura de São Roque</t>
  </si>
  <si>
    <t>Campo Mourão</t>
  </si>
  <si>
    <t>Cruzeiro do Oeste</t>
  </si>
  <si>
    <t>Imbituva</t>
  </si>
  <si>
    <t>Laranjeiras do Sul</t>
  </si>
  <si>
    <t>Nova Laranjeiras</t>
  </si>
  <si>
    <t>Pato Branco</t>
  </si>
  <si>
    <t>Pitanga</t>
  </si>
  <si>
    <t>Rolândia</t>
  </si>
  <si>
    <t>São João</t>
  </si>
  <si>
    <t>SC</t>
  </si>
  <si>
    <t xml:space="preserve">Campos Novas </t>
  </si>
  <si>
    <t>Descanso</t>
  </si>
  <si>
    <t>Herval D´Oeste</t>
  </si>
  <si>
    <t>Nova Herechim</t>
  </si>
  <si>
    <t>Nova Erechim</t>
  </si>
  <si>
    <t>Xanxere</t>
  </si>
  <si>
    <t>BCMCO</t>
  </si>
  <si>
    <t>BNM</t>
  </si>
  <si>
    <t>BBSB</t>
  </si>
  <si>
    <t>BBM PR</t>
  </si>
  <si>
    <t>BCMM</t>
  </si>
  <si>
    <t>BBM UB</t>
  </si>
  <si>
    <t>BMCS</t>
  </si>
  <si>
    <t>CANCELADO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</si>
</sst>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_(* #,##0.00000_);_(* \(#,##0.00000\);_(* &quot;-&quot;?????_);_(@_)"/>
    <numFmt numFmtId="185" formatCode="[$€-2]\ #,##0.00_);[Red]\([$€-2]\ #,##0.00\)"/>
    <numFmt numFmtId="186" formatCode="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4" fontId="1" fillId="0" borderId="5" xfId="2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6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1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1"/>
  <sheetViews>
    <sheetView tabSelected="1" workbookViewId="0" topLeftCell="C86">
      <selection activeCell="I107" sqref="I107"/>
    </sheetView>
  </sheetViews>
  <sheetFormatPr defaultColWidth="9.140625" defaultRowHeight="12.75"/>
  <cols>
    <col min="1" max="1" width="6.28125" style="0" customWidth="1"/>
    <col min="2" max="2" width="31.140625" style="0" customWidth="1"/>
    <col min="3" max="3" width="16.00390625" style="0" customWidth="1"/>
    <col min="4" max="4" width="16.00390625" style="0" bestFit="1" customWidth="1"/>
    <col min="5" max="5" width="11.28125" style="0" bestFit="1" customWidth="1"/>
    <col min="6" max="6" width="10.140625" style="0" bestFit="1" customWidth="1"/>
    <col min="7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7" t="s">
        <v>21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3" t="s">
        <v>7</v>
      </c>
      <c r="D5" s="4" t="s">
        <v>16</v>
      </c>
      <c r="E5" s="2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22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6" t="s">
        <v>23</v>
      </c>
      <c r="C10" s="6">
        <v>27045</v>
      </c>
      <c r="D10" s="22">
        <f>SUM(D11:D11)</f>
        <v>27045</v>
      </c>
      <c r="E10" s="32">
        <f>(D10*100)/C10</f>
        <v>100</v>
      </c>
      <c r="F10" s="33">
        <v>0.7972</v>
      </c>
      <c r="G10" s="33">
        <v>1.23</v>
      </c>
      <c r="H10" s="31">
        <f>((G10*100)/F10)-100</f>
        <v>54.290015052684396</v>
      </c>
      <c r="I10" s="7">
        <f>FLOOR(G10,0.00001)*D10</f>
        <v>33265.350000000006</v>
      </c>
    </row>
    <row r="11" spans="1:9" ht="13.5">
      <c r="A11" s="5"/>
      <c r="B11" s="26"/>
      <c r="C11" s="6" t="s">
        <v>44</v>
      </c>
      <c r="D11" s="22">
        <v>27045</v>
      </c>
      <c r="E11" s="32"/>
      <c r="F11" s="30"/>
      <c r="G11" s="30"/>
      <c r="H11" s="31"/>
      <c r="I11" s="7"/>
    </row>
    <row r="12" spans="1:9" ht="13.5">
      <c r="A12" s="5"/>
      <c r="B12" s="26"/>
      <c r="C12" s="6"/>
      <c r="D12" s="6"/>
      <c r="E12" s="15"/>
      <c r="F12" s="15"/>
      <c r="G12" s="15"/>
      <c r="H12" s="7"/>
      <c r="I12" s="7"/>
    </row>
    <row r="13" spans="1:9" ht="13.5">
      <c r="A13" s="5">
        <v>2</v>
      </c>
      <c r="B13" s="26" t="s">
        <v>24</v>
      </c>
      <c r="C13" s="6">
        <v>45070</v>
      </c>
      <c r="D13" s="22">
        <f>SUM(D14:D14)</f>
        <v>45070</v>
      </c>
      <c r="E13" s="32">
        <f>(D13*100)/C13</f>
        <v>100</v>
      </c>
      <c r="F13" s="33">
        <v>0.7972</v>
      </c>
      <c r="G13" s="33">
        <v>1.31</v>
      </c>
      <c r="H13" s="31">
        <f>((G13*100)/F13)-100</f>
        <v>64.32513798294028</v>
      </c>
      <c r="I13" s="7">
        <f>FLOOR(G13,0.00001)*D13</f>
        <v>59041.700000000004</v>
      </c>
    </row>
    <row r="14" spans="1:9" ht="13.5">
      <c r="A14" s="5"/>
      <c r="B14" s="26"/>
      <c r="C14" s="6" t="s">
        <v>44</v>
      </c>
      <c r="D14" s="22">
        <v>45070</v>
      </c>
      <c r="E14" s="32"/>
      <c r="F14" s="30"/>
      <c r="G14" s="30"/>
      <c r="H14" s="31"/>
      <c r="I14" s="7"/>
    </row>
    <row r="15" spans="1:9" ht="13.5">
      <c r="A15" s="5"/>
      <c r="B15" s="26"/>
      <c r="C15" s="6"/>
      <c r="D15" s="6"/>
      <c r="E15" s="15"/>
      <c r="F15" s="15"/>
      <c r="G15" s="15"/>
      <c r="H15" s="7"/>
      <c r="I15" s="7"/>
    </row>
    <row r="16" spans="1:9" ht="13.5">
      <c r="A16" s="5">
        <v>3</v>
      </c>
      <c r="B16" s="26" t="s">
        <v>25</v>
      </c>
      <c r="C16" s="6">
        <v>72024</v>
      </c>
      <c r="D16" s="22">
        <f>SUM(D17:D18)</f>
        <v>72024</v>
      </c>
      <c r="E16" s="32">
        <f>(D16*100)/C16</f>
        <v>100</v>
      </c>
      <c r="F16" s="33">
        <v>0.7972</v>
      </c>
      <c r="G16" s="33">
        <v>1.36</v>
      </c>
      <c r="H16" s="31">
        <f>((G16*100)/F16)-100</f>
        <v>70.59708981435023</v>
      </c>
      <c r="I16" s="7">
        <f>FLOOR(G16,0.00001)*D16</f>
        <v>97952.64000000001</v>
      </c>
    </row>
    <row r="17" spans="1:9" ht="13.5">
      <c r="A17" s="5"/>
      <c r="B17" s="26"/>
      <c r="C17" s="6" t="s">
        <v>45</v>
      </c>
      <c r="D17" s="22">
        <v>40000</v>
      </c>
      <c r="E17" s="32"/>
      <c r="F17" s="30"/>
      <c r="G17" s="30"/>
      <c r="H17" s="31"/>
      <c r="I17" s="7"/>
    </row>
    <row r="18" spans="1:9" ht="13.5">
      <c r="A18" s="5"/>
      <c r="B18" s="26"/>
      <c r="C18" s="6" t="s">
        <v>46</v>
      </c>
      <c r="D18" s="22">
        <v>32024</v>
      </c>
      <c r="E18" s="32"/>
      <c r="F18" s="30"/>
      <c r="G18" s="30"/>
      <c r="H18" s="31"/>
      <c r="I18" s="7"/>
    </row>
    <row r="19" spans="1:9" ht="13.5">
      <c r="A19" s="5"/>
      <c r="B19" s="26"/>
      <c r="C19" s="6"/>
      <c r="D19" s="6"/>
      <c r="E19" s="15"/>
      <c r="F19" s="15"/>
      <c r="G19" s="15"/>
      <c r="H19" s="7"/>
      <c r="I19" s="7"/>
    </row>
    <row r="20" spans="1:9" ht="13.5">
      <c r="A20" s="11"/>
      <c r="B20" s="17" t="s">
        <v>14</v>
      </c>
      <c r="C20" s="12">
        <f>SUM(C9:C19)</f>
        <v>144139</v>
      </c>
      <c r="D20" s="20">
        <f>SUM(D10,D13,D16)</f>
        <v>144139</v>
      </c>
      <c r="E20" s="27">
        <v>0</v>
      </c>
      <c r="F20" s="21"/>
      <c r="G20" s="21"/>
      <c r="H20" s="13"/>
      <c r="I20" s="28">
        <f>SUM(I9:I19)</f>
        <v>190259.69000000003</v>
      </c>
    </row>
    <row r="21" ht="12.75">
      <c r="C21" s="16"/>
    </row>
    <row r="22" spans="1:9" ht="13.5">
      <c r="A22" s="34" t="s">
        <v>19</v>
      </c>
      <c r="B22" s="35"/>
      <c r="C22" s="35"/>
      <c r="D22" s="35"/>
      <c r="E22" s="35"/>
      <c r="F22" s="35"/>
      <c r="G22" s="35"/>
      <c r="H22" s="35"/>
      <c r="I22" s="36"/>
    </row>
    <row r="23" spans="1:9" ht="14.25" customHeight="1">
      <c r="A23" s="9"/>
      <c r="B23" s="9"/>
      <c r="C23" s="9"/>
      <c r="D23" s="9"/>
      <c r="E23" s="9"/>
      <c r="F23" s="9"/>
      <c r="G23" s="9"/>
      <c r="H23" s="9"/>
      <c r="I23" s="10"/>
    </row>
    <row r="24" spans="1:9" ht="13.5">
      <c r="A24" s="5">
        <v>4</v>
      </c>
      <c r="B24" s="26" t="s">
        <v>26</v>
      </c>
      <c r="C24" s="6">
        <v>60100</v>
      </c>
      <c r="D24" s="22">
        <f>SUM(D25:D25)</f>
        <v>40000</v>
      </c>
      <c r="E24" s="32">
        <f>(D24*100)/C24</f>
        <v>66.55574043261231</v>
      </c>
      <c r="F24" s="33">
        <v>0.9</v>
      </c>
      <c r="G24" s="33">
        <v>1</v>
      </c>
      <c r="H24" s="31">
        <f>((G24*100)/F24)-100</f>
        <v>11.111111111111114</v>
      </c>
      <c r="I24" s="7">
        <f>FLOOR(G24,0.00001)*D24</f>
        <v>40000</v>
      </c>
    </row>
    <row r="25" spans="1:9" ht="13.5">
      <c r="A25" s="5"/>
      <c r="B25" s="26"/>
      <c r="C25" s="6" t="s">
        <v>47</v>
      </c>
      <c r="D25" s="22">
        <v>40000</v>
      </c>
      <c r="E25" s="32"/>
      <c r="F25" s="30"/>
      <c r="G25" s="30"/>
      <c r="H25" s="31"/>
      <c r="I25" s="7"/>
    </row>
    <row r="26" spans="1:9" ht="13.5">
      <c r="A26" s="5"/>
      <c r="B26" s="26"/>
      <c r="C26" s="6"/>
      <c r="D26" s="6"/>
      <c r="E26" s="15"/>
      <c r="F26" s="15"/>
      <c r="G26" s="15"/>
      <c r="H26" s="7"/>
      <c r="I26" s="7"/>
    </row>
    <row r="27" spans="1:9" ht="13.5">
      <c r="A27" s="5">
        <v>5</v>
      </c>
      <c r="B27" s="26" t="s">
        <v>27</v>
      </c>
      <c r="C27" s="6">
        <v>174611</v>
      </c>
      <c r="D27" s="22">
        <f>SUM(D28:D28)</f>
        <v>140000</v>
      </c>
      <c r="E27" s="32">
        <f>(D27*100)/C27</f>
        <v>80.17822473956394</v>
      </c>
      <c r="F27" s="33">
        <v>0.9</v>
      </c>
      <c r="G27" s="33">
        <v>1.02</v>
      </c>
      <c r="H27" s="31">
        <f>((G27*100)/F27)-100</f>
        <v>13.333333333333329</v>
      </c>
      <c r="I27" s="7">
        <f>FLOOR(G27,0.00001)*D27</f>
        <v>142800</v>
      </c>
    </row>
    <row r="28" spans="1:9" ht="13.5">
      <c r="A28" s="5"/>
      <c r="B28" s="26"/>
      <c r="C28" s="6" t="s">
        <v>47</v>
      </c>
      <c r="D28" s="22">
        <v>140000</v>
      </c>
      <c r="E28" s="32"/>
      <c r="F28" s="30"/>
      <c r="G28" s="30"/>
      <c r="H28" s="31"/>
      <c r="I28" s="7"/>
    </row>
    <row r="29" spans="1:9" ht="13.5">
      <c r="A29" s="5"/>
      <c r="B29" s="26"/>
      <c r="C29" s="6"/>
      <c r="D29" s="6"/>
      <c r="E29" s="15"/>
      <c r="F29" s="15"/>
      <c r="G29" s="15"/>
      <c r="H29" s="7"/>
      <c r="I29" s="7"/>
    </row>
    <row r="30" spans="1:9" ht="13.5">
      <c r="A30" s="5">
        <v>6</v>
      </c>
      <c r="B30" s="26" t="s">
        <v>28</v>
      </c>
      <c r="C30" s="6">
        <v>209998</v>
      </c>
      <c r="D30" s="22">
        <f>SUM(D31:D32)</f>
        <v>180000</v>
      </c>
      <c r="E30" s="32">
        <f>(D30*100)/C30</f>
        <v>85.71510204859094</v>
      </c>
      <c r="F30" s="33">
        <v>0.9</v>
      </c>
      <c r="G30" s="33">
        <v>0.9</v>
      </c>
      <c r="H30" s="31">
        <f>((G30*100)/F30)-100</f>
        <v>0</v>
      </c>
      <c r="I30" s="7">
        <f>FLOOR(G30,0.00001)*D30</f>
        <v>162000</v>
      </c>
    </row>
    <row r="31" spans="1:9" ht="13.5">
      <c r="A31" s="5"/>
      <c r="B31" s="26"/>
      <c r="C31" s="6" t="s">
        <v>48</v>
      </c>
      <c r="D31" s="22">
        <v>110000</v>
      </c>
      <c r="E31" s="32"/>
      <c r="F31" s="30"/>
      <c r="G31" s="30"/>
      <c r="H31" s="31"/>
      <c r="I31" s="7"/>
    </row>
    <row r="32" spans="1:9" ht="13.5">
      <c r="A32" s="5"/>
      <c r="B32" s="26"/>
      <c r="C32" s="6" t="s">
        <v>47</v>
      </c>
      <c r="D32" s="22">
        <v>70000</v>
      </c>
      <c r="E32" s="32"/>
      <c r="F32" s="30"/>
      <c r="G32" s="30"/>
      <c r="H32" s="31"/>
      <c r="I32" s="7"/>
    </row>
    <row r="33" spans="1:9" ht="13.5">
      <c r="A33" s="5"/>
      <c r="B33" s="26"/>
      <c r="C33" s="6"/>
      <c r="D33" s="6"/>
      <c r="E33" s="15"/>
      <c r="F33" s="15"/>
      <c r="G33" s="15"/>
      <c r="H33" s="7"/>
      <c r="I33" s="7"/>
    </row>
    <row r="34" spans="1:9" ht="13.5">
      <c r="A34" s="5">
        <v>7</v>
      </c>
      <c r="B34" s="26" t="s">
        <v>29</v>
      </c>
      <c r="C34" s="6">
        <v>63105</v>
      </c>
      <c r="D34" s="22">
        <f>SUM(D35:D35)</f>
        <v>63105</v>
      </c>
      <c r="E34" s="32">
        <f>(D34*100)/C34</f>
        <v>100</v>
      </c>
      <c r="F34" s="33">
        <v>0.9</v>
      </c>
      <c r="G34" s="33">
        <v>0.9</v>
      </c>
      <c r="H34" s="31">
        <f>((G34*100)/F34)-100</f>
        <v>0</v>
      </c>
      <c r="I34" s="7">
        <f>FLOOR(G34,0.00001)*D34</f>
        <v>56794.5</v>
      </c>
    </row>
    <row r="35" spans="1:9" ht="13.5">
      <c r="A35" s="5"/>
      <c r="B35" s="26"/>
      <c r="C35" s="6" t="s">
        <v>47</v>
      </c>
      <c r="D35" s="22">
        <v>63105</v>
      </c>
      <c r="E35" s="32"/>
      <c r="F35" s="30"/>
      <c r="G35" s="30"/>
      <c r="H35" s="31"/>
      <c r="I35" s="7"/>
    </row>
    <row r="36" spans="1:9" ht="13.5">
      <c r="A36" s="5"/>
      <c r="B36" s="26"/>
      <c r="C36" s="6"/>
      <c r="D36" s="6"/>
      <c r="E36" s="15"/>
      <c r="F36" s="15"/>
      <c r="G36" s="15"/>
      <c r="H36" s="7"/>
      <c r="I36" s="7"/>
    </row>
    <row r="37" spans="1:9" ht="13.5">
      <c r="A37" s="5">
        <v>8</v>
      </c>
      <c r="B37" s="26" t="s">
        <v>30</v>
      </c>
      <c r="C37" s="6">
        <v>84302</v>
      </c>
      <c r="D37" s="22">
        <f>SUM(D38:D38)</f>
        <v>50000</v>
      </c>
      <c r="E37" s="32">
        <f>(D37*100)/C37</f>
        <v>59.31057388911295</v>
      </c>
      <c r="F37" s="33">
        <v>0.9</v>
      </c>
      <c r="G37" s="33">
        <v>0.98</v>
      </c>
      <c r="H37" s="31">
        <f>((G37*100)/F37)-100</f>
        <v>8.888888888888886</v>
      </c>
      <c r="I37" s="7">
        <f>FLOOR(G37,0.00001)*D37</f>
        <v>49000.00000000001</v>
      </c>
    </row>
    <row r="38" spans="1:9" ht="13.5">
      <c r="A38" s="5"/>
      <c r="B38" s="26"/>
      <c r="C38" s="6" t="s">
        <v>47</v>
      </c>
      <c r="D38" s="22">
        <v>50000</v>
      </c>
      <c r="E38" s="32"/>
      <c r="F38" s="30"/>
      <c r="G38" s="30"/>
      <c r="H38" s="31"/>
      <c r="I38" s="7"/>
    </row>
    <row r="39" spans="1:9" ht="13.5">
      <c r="A39" s="5"/>
      <c r="B39" s="26"/>
      <c r="C39" s="6"/>
      <c r="D39" s="6"/>
      <c r="E39" s="15"/>
      <c r="F39" s="15"/>
      <c r="G39" s="15"/>
      <c r="H39" s="7"/>
      <c r="I39" s="7"/>
    </row>
    <row r="40" spans="1:9" ht="13.5">
      <c r="A40" s="5">
        <v>9</v>
      </c>
      <c r="B40" s="26" t="s">
        <v>31</v>
      </c>
      <c r="C40" s="6">
        <v>853641</v>
      </c>
      <c r="D40" s="22">
        <f>SUM(D41:D42)</f>
        <v>274000</v>
      </c>
      <c r="E40" s="32">
        <f>(D40*100)/C40</f>
        <v>32.09780223770883</v>
      </c>
      <c r="F40" s="33">
        <v>0.9</v>
      </c>
      <c r="G40" s="33">
        <v>0.9</v>
      </c>
      <c r="H40" s="31">
        <f>((G40*100)/F40)-100</f>
        <v>0</v>
      </c>
      <c r="I40" s="7">
        <f>FLOOR(G40,0.00001)*D40</f>
        <v>246600</v>
      </c>
    </row>
    <row r="41" spans="1:9" ht="13.5">
      <c r="A41" s="5"/>
      <c r="B41" s="26"/>
      <c r="C41" s="6" t="s">
        <v>48</v>
      </c>
      <c r="D41" s="22">
        <v>60000</v>
      </c>
      <c r="E41" s="32"/>
      <c r="F41" s="33"/>
      <c r="G41" s="33"/>
      <c r="H41" s="31"/>
      <c r="I41" s="7"/>
    </row>
    <row r="42" spans="1:9" ht="13.5">
      <c r="A42" s="5"/>
      <c r="B42" s="26"/>
      <c r="C42" s="6" t="s">
        <v>47</v>
      </c>
      <c r="D42" s="22">
        <v>214000</v>
      </c>
      <c r="E42" s="32"/>
      <c r="F42" s="30"/>
      <c r="G42" s="30"/>
      <c r="H42" s="31"/>
      <c r="I42" s="7"/>
    </row>
    <row r="43" spans="1:9" ht="13.5">
      <c r="A43" s="5"/>
      <c r="B43" s="26"/>
      <c r="C43" s="6"/>
      <c r="D43" s="6"/>
      <c r="E43" s="15"/>
      <c r="F43" s="15"/>
      <c r="G43" s="15"/>
      <c r="H43" s="7"/>
      <c r="I43" s="7"/>
    </row>
    <row r="44" spans="1:9" ht="13.5">
      <c r="A44" s="5">
        <v>10</v>
      </c>
      <c r="B44" s="26" t="s">
        <v>32</v>
      </c>
      <c r="C44" s="6">
        <v>122804</v>
      </c>
      <c r="D44" s="22">
        <f>SUM(D45:D45)</f>
        <v>122804</v>
      </c>
      <c r="E44" s="32">
        <f>(D44*100)/C44</f>
        <v>100</v>
      </c>
      <c r="F44" s="33">
        <v>0.9</v>
      </c>
      <c r="G44" s="33">
        <v>1.07</v>
      </c>
      <c r="H44" s="31">
        <f>((G44*100)/F44)-100</f>
        <v>18.888888888888886</v>
      </c>
      <c r="I44" s="7">
        <f>FLOOR(G44,0.00001)*D44</f>
        <v>131400.28</v>
      </c>
    </row>
    <row r="45" spans="1:9" ht="13.5">
      <c r="A45" s="5"/>
      <c r="B45" s="26"/>
      <c r="C45" s="6" t="s">
        <v>47</v>
      </c>
      <c r="D45" s="22">
        <v>122804</v>
      </c>
      <c r="E45" s="32"/>
      <c r="F45" s="30"/>
      <c r="G45" s="30"/>
      <c r="H45" s="31"/>
      <c r="I45" s="7"/>
    </row>
    <row r="46" spans="1:9" ht="13.5">
      <c r="A46" s="5"/>
      <c r="B46" s="26"/>
      <c r="C46" s="6"/>
      <c r="D46" s="6"/>
      <c r="E46" s="15"/>
      <c r="F46" s="15"/>
      <c r="G46" s="15"/>
      <c r="H46" s="7"/>
      <c r="I46" s="7"/>
    </row>
    <row r="47" spans="1:9" ht="13.5">
      <c r="A47" s="5">
        <v>11</v>
      </c>
      <c r="B47" s="26" t="s">
        <v>33</v>
      </c>
      <c r="C47" s="6">
        <v>51406</v>
      </c>
      <c r="D47" s="22">
        <f>SUM(D48:D48)</f>
        <v>51406</v>
      </c>
      <c r="E47" s="32">
        <f>(D47*100)/C47</f>
        <v>100</v>
      </c>
      <c r="F47" s="33">
        <v>0.9</v>
      </c>
      <c r="G47" s="33">
        <v>1.07</v>
      </c>
      <c r="H47" s="31">
        <f>((G47*100)/F47)-100</f>
        <v>18.888888888888886</v>
      </c>
      <c r="I47" s="7">
        <f>FLOOR(G47,0.00001)*D47</f>
        <v>55004.420000000006</v>
      </c>
    </row>
    <row r="48" spans="1:9" ht="13.5">
      <c r="A48" s="5"/>
      <c r="B48" s="26"/>
      <c r="C48" s="6" t="s">
        <v>47</v>
      </c>
      <c r="D48" s="22">
        <v>51406</v>
      </c>
      <c r="E48" s="32"/>
      <c r="F48" s="30"/>
      <c r="G48" s="30"/>
      <c r="H48" s="31"/>
      <c r="I48" s="7"/>
    </row>
    <row r="49" spans="1:9" ht="13.5">
      <c r="A49" s="5"/>
      <c r="B49" s="26"/>
      <c r="C49" s="6"/>
      <c r="D49" s="6"/>
      <c r="E49" s="15"/>
      <c r="F49" s="15"/>
      <c r="G49" s="15"/>
      <c r="H49" s="7"/>
      <c r="I49" s="7"/>
    </row>
    <row r="50" spans="1:9" ht="13.5">
      <c r="A50" s="5">
        <v>12</v>
      </c>
      <c r="B50" s="26" t="s">
        <v>33</v>
      </c>
      <c r="C50" s="6">
        <v>356286</v>
      </c>
      <c r="D50" s="22">
        <f>SUM(D51:D52)</f>
        <v>356286</v>
      </c>
      <c r="E50" s="32">
        <f>(D50*100)/C50</f>
        <v>100</v>
      </c>
      <c r="F50" s="33">
        <v>0.9</v>
      </c>
      <c r="G50" s="33">
        <v>1</v>
      </c>
      <c r="H50" s="31">
        <f>((G50*100)/F50)-100</f>
        <v>11.111111111111114</v>
      </c>
      <c r="I50" s="7">
        <f>FLOOR(G50,0.00001)*D50</f>
        <v>356286</v>
      </c>
    </row>
    <row r="51" spans="1:9" ht="13.5">
      <c r="A51" s="5"/>
      <c r="B51" s="26"/>
      <c r="C51" s="6" t="s">
        <v>46</v>
      </c>
      <c r="D51" s="22">
        <v>116286</v>
      </c>
      <c r="E51" s="32"/>
      <c r="F51" s="33"/>
      <c r="G51" s="33"/>
      <c r="H51" s="31"/>
      <c r="I51" s="7"/>
    </row>
    <row r="52" spans="1:9" ht="13.5">
      <c r="A52" s="5"/>
      <c r="B52" s="26"/>
      <c r="C52" s="6" t="s">
        <v>47</v>
      </c>
      <c r="D52" s="22">
        <v>240000</v>
      </c>
      <c r="E52" s="32"/>
      <c r="F52" s="30"/>
      <c r="G52" s="30"/>
      <c r="H52" s="31"/>
      <c r="I52" s="7"/>
    </row>
    <row r="53" spans="1:9" ht="13.5">
      <c r="A53" s="5"/>
      <c r="B53" s="26"/>
      <c r="C53" s="6"/>
      <c r="D53" s="6"/>
      <c r="E53" s="15"/>
      <c r="F53" s="15"/>
      <c r="G53" s="15"/>
      <c r="H53" s="7"/>
      <c r="I53" s="7"/>
    </row>
    <row r="54" spans="1:9" ht="13.5">
      <c r="A54" s="5">
        <v>13</v>
      </c>
      <c r="B54" s="26" t="s">
        <v>34</v>
      </c>
      <c r="C54" s="6">
        <v>99526</v>
      </c>
      <c r="D54" s="22">
        <f>SUM(D55:D55)</f>
        <v>60000</v>
      </c>
      <c r="E54" s="32">
        <f>(D54*100)/C54</f>
        <v>60.28575447621727</v>
      </c>
      <c r="F54" s="33">
        <v>0.9</v>
      </c>
      <c r="G54" s="33">
        <v>0.97</v>
      </c>
      <c r="H54" s="31">
        <f>((G54*100)/F54)-100</f>
        <v>7.7777777777777715</v>
      </c>
      <c r="I54" s="7">
        <f>FLOOR(G54,0.00001)*D54</f>
        <v>58200.00000000001</v>
      </c>
    </row>
    <row r="55" spans="1:9" ht="13.5">
      <c r="A55" s="5"/>
      <c r="B55" s="26"/>
      <c r="C55" s="6" t="s">
        <v>47</v>
      </c>
      <c r="D55" s="22">
        <v>60000</v>
      </c>
      <c r="E55" s="32"/>
      <c r="F55" s="30"/>
      <c r="G55" s="30"/>
      <c r="H55" s="31"/>
      <c r="I55" s="7"/>
    </row>
    <row r="56" spans="1:9" ht="13.5">
      <c r="A56" s="5"/>
      <c r="B56" s="26"/>
      <c r="C56" s="6"/>
      <c r="D56" s="6"/>
      <c r="E56" s="15"/>
      <c r="F56" s="15"/>
      <c r="G56" s="15"/>
      <c r="H56" s="7"/>
      <c r="I56" s="7"/>
    </row>
    <row r="57" spans="1:9" ht="13.5">
      <c r="A57" s="5">
        <v>14</v>
      </c>
      <c r="B57" s="26" t="s">
        <v>20</v>
      </c>
      <c r="C57" s="6">
        <v>1724851</v>
      </c>
      <c r="D57" s="22">
        <f>SUM(D58:D60)</f>
        <v>1724851</v>
      </c>
      <c r="E57" s="32">
        <f>(D57*100)/C57</f>
        <v>100</v>
      </c>
      <c r="F57" s="33">
        <v>0.9</v>
      </c>
      <c r="G57" s="33">
        <v>1.03</v>
      </c>
      <c r="H57" s="31">
        <f>((G57*100)/F57)-100</f>
        <v>14.444444444444443</v>
      </c>
      <c r="I57" s="7">
        <f>FLOOR(G57,0.00001)*D57</f>
        <v>1776596.53</v>
      </c>
    </row>
    <row r="58" spans="1:9" ht="13.5">
      <c r="A58" s="5"/>
      <c r="B58" s="26"/>
      <c r="C58" s="6" t="s">
        <v>46</v>
      </c>
      <c r="D58" s="22">
        <v>243851</v>
      </c>
      <c r="E58" s="32"/>
      <c r="F58" s="33"/>
      <c r="G58" s="33"/>
      <c r="H58" s="31"/>
      <c r="I58" s="7"/>
    </row>
    <row r="59" spans="1:9" ht="13.5">
      <c r="A59" s="5"/>
      <c r="B59" s="26"/>
      <c r="C59" s="6" t="s">
        <v>47</v>
      </c>
      <c r="D59" s="22">
        <v>1401000</v>
      </c>
      <c r="E59" s="32"/>
      <c r="F59" s="33"/>
      <c r="G59" s="33"/>
      <c r="H59" s="31"/>
      <c r="I59" s="7"/>
    </row>
    <row r="60" spans="1:9" ht="13.5">
      <c r="A60" s="5"/>
      <c r="B60" s="26"/>
      <c r="C60" s="6" t="s">
        <v>49</v>
      </c>
      <c r="D60" s="22">
        <v>80000</v>
      </c>
      <c r="E60" s="32"/>
      <c r="F60" s="30"/>
      <c r="G60" s="30"/>
      <c r="H60" s="31"/>
      <c r="I60" s="7"/>
    </row>
    <row r="61" spans="1:9" ht="13.5">
      <c r="A61" s="5"/>
      <c r="B61" s="26"/>
      <c r="C61" s="6"/>
      <c r="D61" s="6"/>
      <c r="E61" s="15"/>
      <c r="F61" s="15"/>
      <c r="G61" s="15"/>
      <c r="H61" s="7"/>
      <c r="I61" s="7"/>
    </row>
    <row r="62" spans="1:9" ht="13.5">
      <c r="A62" s="5">
        <v>15</v>
      </c>
      <c r="B62" s="26" t="s">
        <v>35</v>
      </c>
      <c r="C62" s="6">
        <v>126226</v>
      </c>
      <c r="D62" s="22">
        <f>SUM(D63:D63)</f>
        <v>40000</v>
      </c>
      <c r="E62" s="32">
        <f>(D62*100)/C62</f>
        <v>31.689192400931663</v>
      </c>
      <c r="F62" s="33">
        <v>0.9</v>
      </c>
      <c r="G62" s="33">
        <v>0.9</v>
      </c>
      <c r="H62" s="31">
        <f>((G62*100)/F62)-100</f>
        <v>0</v>
      </c>
      <c r="I62" s="7">
        <f>FLOOR(G62,0.00001)*D62</f>
        <v>36000</v>
      </c>
    </row>
    <row r="63" spans="1:9" ht="13.5">
      <c r="A63" s="5"/>
      <c r="B63" s="26"/>
      <c r="C63" s="6" t="s">
        <v>46</v>
      </c>
      <c r="D63" s="22">
        <v>40000</v>
      </c>
      <c r="E63" s="32"/>
      <c r="F63" s="30"/>
      <c r="G63" s="30"/>
      <c r="H63" s="31"/>
      <c r="I63" s="7"/>
    </row>
    <row r="64" spans="1:9" ht="13.5">
      <c r="A64" s="5"/>
      <c r="B64" s="26"/>
      <c r="C64" s="6"/>
      <c r="D64" s="6"/>
      <c r="E64" s="15"/>
      <c r="F64" s="15"/>
      <c r="G64" s="15"/>
      <c r="H64" s="7"/>
      <c r="I64" s="7"/>
    </row>
    <row r="65" spans="1:9" ht="13.5">
      <c r="A65" s="5">
        <v>16</v>
      </c>
      <c r="B65" s="26" t="s">
        <v>35</v>
      </c>
      <c r="C65" s="6">
        <v>80550</v>
      </c>
      <c r="D65" s="22">
        <f>SUM(D66:D67)</f>
        <v>80550</v>
      </c>
      <c r="E65" s="32">
        <f>(D65*100)/C65</f>
        <v>100</v>
      </c>
      <c r="F65" s="33">
        <v>0.9</v>
      </c>
      <c r="G65" s="33">
        <v>1</v>
      </c>
      <c r="H65" s="31">
        <f>((G65*100)/F65)-100</f>
        <v>11.111111111111114</v>
      </c>
      <c r="I65" s="7">
        <f>FLOOR(G65,0.00001)*D65</f>
        <v>80550</v>
      </c>
    </row>
    <row r="66" spans="1:9" ht="13.5">
      <c r="A66" s="5"/>
      <c r="B66" s="26"/>
      <c r="C66" s="6" t="s">
        <v>44</v>
      </c>
      <c r="D66" s="22">
        <v>40550</v>
      </c>
      <c r="E66" s="32"/>
      <c r="F66" s="33"/>
      <c r="G66" s="33"/>
      <c r="H66" s="31"/>
      <c r="I66" s="7"/>
    </row>
    <row r="67" spans="1:9" ht="13.5">
      <c r="A67" s="5"/>
      <c r="B67" s="26"/>
      <c r="C67" s="6" t="s">
        <v>46</v>
      </c>
      <c r="D67" s="22">
        <v>40000</v>
      </c>
      <c r="E67" s="32"/>
      <c r="F67" s="30"/>
      <c r="G67" s="30"/>
      <c r="H67" s="31"/>
      <c r="I67" s="7"/>
    </row>
    <row r="68" spans="1:9" ht="13.5">
      <c r="A68" s="5"/>
      <c r="B68" s="26"/>
      <c r="C68" s="6"/>
      <c r="D68" s="6"/>
      <c r="E68" s="15"/>
      <c r="F68" s="15"/>
      <c r="G68" s="15"/>
      <c r="H68" s="7"/>
      <c r="I68" s="7"/>
    </row>
    <row r="69" spans="1:9" ht="13.5">
      <c r="A69" s="5">
        <v>17</v>
      </c>
      <c r="B69" s="26" t="s">
        <v>35</v>
      </c>
      <c r="C69" s="6">
        <v>24266</v>
      </c>
      <c r="D69" s="22">
        <f>SUM(D70:D70)</f>
        <v>24266</v>
      </c>
      <c r="E69" s="32">
        <f>(D69*100)/C69</f>
        <v>100</v>
      </c>
      <c r="F69" s="33">
        <v>0.9</v>
      </c>
      <c r="G69" s="33">
        <v>1.1551</v>
      </c>
      <c r="H69" s="31">
        <f>((G69*100)/F69)-100</f>
        <v>28.344444444444434</v>
      </c>
      <c r="I69" s="7">
        <f>FLOOR(G69,0.00001)*D69</f>
        <v>28029.656600000002</v>
      </c>
    </row>
    <row r="70" spans="1:9" ht="13.5">
      <c r="A70" s="5"/>
      <c r="B70" s="26"/>
      <c r="C70" s="6" t="s">
        <v>48</v>
      </c>
      <c r="D70" s="22">
        <v>24266</v>
      </c>
      <c r="E70" s="32"/>
      <c r="F70" s="30"/>
      <c r="G70" s="30"/>
      <c r="H70" s="31"/>
      <c r="I70" s="7"/>
    </row>
    <row r="71" spans="1:9" ht="13.5">
      <c r="A71" s="5"/>
      <c r="B71" s="26"/>
      <c r="C71" s="6"/>
      <c r="D71" s="6"/>
      <c r="E71" s="15"/>
      <c r="F71" s="15"/>
      <c r="G71" s="15"/>
      <c r="H71" s="7"/>
      <c r="I71" s="7"/>
    </row>
    <row r="72" spans="1:9" ht="13.5">
      <c r="A72" s="5">
        <v>18</v>
      </c>
      <c r="B72" s="26" t="s">
        <v>36</v>
      </c>
      <c r="C72" s="6">
        <v>115873</v>
      </c>
      <c r="D72" s="22">
        <f>SUM(D73:D74)</f>
        <v>115873</v>
      </c>
      <c r="E72" s="32">
        <f>(D72*100)/C72</f>
        <v>100</v>
      </c>
      <c r="F72" s="33">
        <v>0.9</v>
      </c>
      <c r="G72" s="33">
        <v>1.05</v>
      </c>
      <c r="H72" s="31">
        <f>((G72*100)/F72)-100</f>
        <v>16.666666666666657</v>
      </c>
      <c r="I72" s="7">
        <f>FLOOR(G72,0.00001)*D72</f>
        <v>121666.65000000001</v>
      </c>
    </row>
    <row r="73" spans="1:9" ht="13.5">
      <c r="A73" s="5"/>
      <c r="B73" s="26"/>
      <c r="C73" s="6" t="s">
        <v>46</v>
      </c>
      <c r="D73" s="22">
        <v>35873</v>
      </c>
      <c r="E73" s="32"/>
      <c r="F73" s="33"/>
      <c r="G73" s="33"/>
      <c r="H73" s="31"/>
      <c r="I73" s="7"/>
    </row>
    <row r="74" spans="1:9" ht="13.5">
      <c r="A74" s="5"/>
      <c r="B74" s="26"/>
      <c r="C74" s="6" t="s">
        <v>47</v>
      </c>
      <c r="D74" s="22">
        <v>80000</v>
      </c>
      <c r="E74" s="32"/>
      <c r="F74" s="30"/>
      <c r="G74" s="30"/>
      <c r="H74" s="31"/>
      <c r="I74" s="7"/>
    </row>
    <row r="75" spans="1:9" ht="13.5">
      <c r="A75" s="5"/>
      <c r="B75" s="26"/>
      <c r="C75" s="6"/>
      <c r="D75" s="6"/>
      <c r="E75" s="15"/>
      <c r="F75" s="15"/>
      <c r="G75" s="15"/>
      <c r="H75" s="7"/>
      <c r="I75" s="7"/>
    </row>
    <row r="76" spans="1:9" ht="13.5">
      <c r="A76" s="5">
        <v>19</v>
      </c>
      <c r="B76" s="26" t="s">
        <v>36</v>
      </c>
      <c r="C76" s="6">
        <v>557460</v>
      </c>
      <c r="D76" s="22">
        <f>SUM(D77:D79)</f>
        <v>557460</v>
      </c>
      <c r="E76" s="32">
        <f>(D76*100)/C76</f>
        <v>100</v>
      </c>
      <c r="F76" s="33">
        <v>0.9</v>
      </c>
      <c r="G76" s="33">
        <v>1.05</v>
      </c>
      <c r="H76" s="31">
        <f>((G76*100)/F76)-100</f>
        <v>16.666666666666657</v>
      </c>
      <c r="I76" s="7">
        <f>FLOOR(G76,0.00001)*D76</f>
        <v>585333</v>
      </c>
    </row>
    <row r="77" spans="1:9" ht="13.5">
      <c r="A77" s="5"/>
      <c r="B77" s="26"/>
      <c r="C77" s="6" t="s">
        <v>48</v>
      </c>
      <c r="D77" s="22">
        <v>40000</v>
      </c>
      <c r="E77" s="32"/>
      <c r="F77" s="33"/>
      <c r="G77" s="33"/>
      <c r="H77" s="31"/>
      <c r="I77" s="7"/>
    </row>
    <row r="78" spans="1:9" ht="13.5">
      <c r="A78" s="5"/>
      <c r="B78" s="26"/>
      <c r="C78" s="6" t="s">
        <v>46</v>
      </c>
      <c r="D78" s="22">
        <v>134460</v>
      </c>
      <c r="E78" s="32"/>
      <c r="F78" s="33"/>
      <c r="G78" s="33"/>
      <c r="H78" s="31"/>
      <c r="I78" s="7"/>
    </row>
    <row r="79" spans="1:9" ht="13.5">
      <c r="A79" s="5"/>
      <c r="B79" s="26"/>
      <c r="C79" s="6" t="s">
        <v>47</v>
      </c>
      <c r="D79" s="22">
        <v>383000</v>
      </c>
      <c r="E79" s="32"/>
      <c r="F79" s="30"/>
      <c r="G79" s="30"/>
      <c r="H79" s="31"/>
      <c r="I79" s="7"/>
    </row>
    <row r="80" spans="1:9" ht="13.5">
      <c r="A80" s="5"/>
      <c r="B80" s="26"/>
      <c r="C80" s="6"/>
      <c r="D80" s="6"/>
      <c r="E80" s="15"/>
      <c r="F80" s="15"/>
      <c r="G80" s="15"/>
      <c r="H80" s="7"/>
      <c r="I80" s="7"/>
    </row>
    <row r="81" spans="1:9" ht="13.5">
      <c r="A81" s="11"/>
      <c r="B81" s="17" t="s">
        <v>14</v>
      </c>
      <c r="C81" s="12">
        <f>SUM(C23:C80)</f>
        <v>4705005</v>
      </c>
      <c r="D81" s="20">
        <f>SUM(D24,D27,D30,D34,D37,D40,D44,D47,D50,D54,D57,D62,D65,D69,D72,D76)</f>
        <v>3880601</v>
      </c>
      <c r="E81" s="27">
        <v>0</v>
      </c>
      <c r="F81" s="21"/>
      <c r="G81" s="21"/>
      <c r="H81" s="13"/>
      <c r="I81" s="28">
        <f>SUM(I23:I80)</f>
        <v>3926261.0366</v>
      </c>
    </row>
    <row r="82" spans="1:9" ht="13.5">
      <c r="A82" s="5"/>
      <c r="B82" s="14"/>
      <c r="C82" s="6"/>
      <c r="D82" s="6"/>
      <c r="E82" s="25"/>
      <c r="F82" s="15"/>
      <c r="G82" s="15"/>
      <c r="H82" s="7"/>
      <c r="I82" s="7"/>
    </row>
    <row r="83" spans="1:9" ht="13.5">
      <c r="A83" s="34" t="s">
        <v>37</v>
      </c>
      <c r="B83" s="35"/>
      <c r="C83" s="35"/>
      <c r="D83" s="35"/>
      <c r="E83" s="35"/>
      <c r="F83" s="35"/>
      <c r="G83" s="35"/>
      <c r="H83" s="35"/>
      <c r="I83" s="36"/>
    </row>
    <row r="84" spans="1:9" ht="13.5">
      <c r="A84" s="9"/>
      <c r="B84" s="9"/>
      <c r="C84" s="9"/>
      <c r="D84" s="9"/>
      <c r="E84" s="9"/>
      <c r="F84" s="9"/>
      <c r="G84" s="9"/>
      <c r="H84" s="9"/>
      <c r="I84" s="10"/>
    </row>
    <row r="85" spans="1:9" ht="13.5">
      <c r="A85" s="5">
        <v>20</v>
      </c>
      <c r="B85" s="26" t="s">
        <v>38</v>
      </c>
      <c r="C85" s="6">
        <v>360600</v>
      </c>
      <c r="D85" s="22">
        <f>SUM(D86:D87)</f>
        <v>360600</v>
      </c>
      <c r="E85" s="32">
        <f>(D85*100)/C85</f>
        <v>100</v>
      </c>
      <c r="F85" s="33">
        <v>0.8391</v>
      </c>
      <c r="G85" s="33">
        <v>1.5</v>
      </c>
      <c r="H85" s="31">
        <f>((G85*100)/F85)-100</f>
        <v>78.76296031462283</v>
      </c>
      <c r="I85" s="7">
        <f>FLOOR(G85,0.00001)*D85</f>
        <v>540900.0000000001</v>
      </c>
    </row>
    <row r="86" spans="1:9" ht="13.5">
      <c r="A86" s="5"/>
      <c r="B86" s="26"/>
      <c r="C86" s="6" t="s">
        <v>50</v>
      </c>
      <c r="D86" s="22">
        <v>140600</v>
      </c>
      <c r="E86" s="32"/>
      <c r="F86" s="30"/>
      <c r="G86" s="30"/>
      <c r="H86" s="31"/>
      <c r="I86" s="7"/>
    </row>
    <row r="87" spans="1:9" ht="13.5">
      <c r="A87" s="5"/>
      <c r="B87" s="26"/>
      <c r="C87" s="6" t="s">
        <v>47</v>
      </c>
      <c r="D87" s="22">
        <v>220000</v>
      </c>
      <c r="E87" s="32"/>
      <c r="F87" s="30"/>
      <c r="G87" s="30"/>
      <c r="H87" s="31"/>
      <c r="I87" s="7"/>
    </row>
    <row r="88" spans="1:9" ht="13.5">
      <c r="A88" s="5"/>
      <c r="B88" s="26"/>
      <c r="C88" s="6"/>
      <c r="D88" s="6"/>
      <c r="E88" s="15"/>
      <c r="F88" s="15"/>
      <c r="G88" s="15"/>
      <c r="H88" s="7"/>
      <c r="I88" s="7"/>
    </row>
    <row r="89" spans="1:9" ht="13.5">
      <c r="A89" s="5">
        <v>21</v>
      </c>
      <c r="B89" s="26" t="s">
        <v>39</v>
      </c>
      <c r="C89" s="6">
        <v>114000</v>
      </c>
      <c r="D89" s="22">
        <f>SUM(D90:D90)</f>
        <v>15000</v>
      </c>
      <c r="E89" s="32">
        <f>(D89*100)/C89</f>
        <v>13.157894736842104</v>
      </c>
      <c r="F89" s="33">
        <v>0.9</v>
      </c>
      <c r="G89" s="33">
        <v>0.9</v>
      </c>
      <c r="H89" s="31">
        <f>((G89*100)/F89)-100</f>
        <v>0</v>
      </c>
      <c r="I89" s="7">
        <f>FLOOR(G89,0.00001)*D89</f>
        <v>13500</v>
      </c>
    </row>
    <row r="90" spans="1:9" ht="13.5">
      <c r="A90" s="5"/>
      <c r="B90" s="26"/>
      <c r="C90" s="6" t="s">
        <v>47</v>
      </c>
      <c r="D90" s="22">
        <v>15000</v>
      </c>
      <c r="E90" s="32"/>
      <c r="F90" s="30"/>
      <c r="G90" s="30"/>
      <c r="H90" s="31"/>
      <c r="I90" s="7"/>
    </row>
    <row r="91" spans="1:9" ht="13.5">
      <c r="A91" s="5"/>
      <c r="B91" s="26"/>
      <c r="C91" s="6"/>
      <c r="D91" s="6"/>
      <c r="E91" s="15"/>
      <c r="F91" s="15"/>
      <c r="G91" s="15"/>
      <c r="H91" s="7"/>
      <c r="I91" s="7"/>
    </row>
    <row r="92" spans="1:9" ht="13.5">
      <c r="A92" s="5">
        <v>22</v>
      </c>
      <c r="B92" s="26" t="s">
        <v>40</v>
      </c>
      <c r="C92" s="6">
        <v>18240</v>
      </c>
      <c r="D92" s="22">
        <f>SUM(D93:D93)</f>
        <v>18240</v>
      </c>
      <c r="E92" s="32">
        <f>(D92*100)/C92</f>
        <v>100</v>
      </c>
      <c r="F92" s="33">
        <v>0.9</v>
      </c>
      <c r="G92" s="33">
        <v>0.9</v>
      </c>
      <c r="H92" s="31">
        <f>((G92*100)/F92)-100</f>
        <v>0</v>
      </c>
      <c r="I92" s="7">
        <f>FLOOR(G92,0.00001)*D92</f>
        <v>16416</v>
      </c>
    </row>
    <row r="93" spans="1:9" ht="13.5">
      <c r="A93" s="5"/>
      <c r="B93" s="26"/>
      <c r="C93" s="6" t="s">
        <v>47</v>
      </c>
      <c r="D93" s="22">
        <v>18240</v>
      </c>
      <c r="E93" s="32"/>
      <c r="F93" s="30"/>
      <c r="G93" s="30"/>
      <c r="H93" s="31"/>
      <c r="I93" s="7"/>
    </row>
    <row r="94" spans="1:9" ht="13.5">
      <c r="A94" s="5"/>
      <c r="B94" s="26"/>
      <c r="C94" s="6"/>
      <c r="D94" s="6"/>
      <c r="E94" s="15"/>
      <c r="F94" s="15"/>
      <c r="G94" s="15"/>
      <c r="H94" s="7"/>
      <c r="I94" s="7"/>
    </row>
    <row r="95" spans="1:9" ht="13.5">
      <c r="A95" s="5">
        <v>23</v>
      </c>
      <c r="B95" s="26" t="s">
        <v>41</v>
      </c>
      <c r="C95" s="6">
        <v>124994</v>
      </c>
      <c r="D95" s="22">
        <f>SUM(D96:D96)</f>
        <v>124994</v>
      </c>
      <c r="E95" s="32">
        <f>(D95*100)/C95</f>
        <v>100</v>
      </c>
      <c r="F95" s="33">
        <v>0.9</v>
      </c>
      <c r="G95" s="33">
        <v>0.9</v>
      </c>
      <c r="H95" s="31">
        <f>((G95*100)/F95)-100</f>
        <v>0</v>
      </c>
      <c r="I95" s="7">
        <f>FLOOR(G95,0.00001)*D95</f>
        <v>112494.6</v>
      </c>
    </row>
    <row r="96" spans="1:9" ht="13.5">
      <c r="A96" s="5"/>
      <c r="B96" s="26"/>
      <c r="C96" s="6" t="s">
        <v>47</v>
      </c>
      <c r="D96" s="6">
        <v>124994</v>
      </c>
      <c r="E96" s="32"/>
      <c r="F96" s="30"/>
      <c r="G96" s="30"/>
      <c r="H96" s="31"/>
      <c r="I96" s="7"/>
    </row>
    <row r="97" spans="1:9" ht="13.5">
      <c r="A97" s="5"/>
      <c r="B97" s="26"/>
      <c r="C97" s="6"/>
      <c r="D97" s="6"/>
      <c r="E97" s="15"/>
      <c r="F97" s="15"/>
      <c r="G97" s="15"/>
      <c r="H97" s="7"/>
      <c r="I97" s="7"/>
    </row>
    <row r="98" spans="1:9" ht="13.5">
      <c r="A98" s="5">
        <v>24</v>
      </c>
      <c r="B98" s="26" t="s">
        <v>42</v>
      </c>
      <c r="C98" s="6">
        <v>271628</v>
      </c>
      <c r="D98" s="22">
        <f>SUM(D99:D100)</f>
        <v>271628</v>
      </c>
      <c r="E98" s="32">
        <f>(D98*100)/C98</f>
        <v>100</v>
      </c>
      <c r="F98" s="33">
        <v>0.9</v>
      </c>
      <c r="G98" s="33">
        <v>0.9</v>
      </c>
      <c r="H98" s="31">
        <f>((G98*100)/F98)-100</f>
        <v>0</v>
      </c>
      <c r="I98" s="7">
        <f>FLOOR(G98,0.00001)*D98</f>
        <v>244465.2</v>
      </c>
    </row>
    <row r="99" spans="1:9" ht="13.5">
      <c r="A99" s="5"/>
      <c r="B99" s="26"/>
      <c r="C99" s="6" t="s">
        <v>48</v>
      </c>
      <c r="D99" s="22">
        <v>40000</v>
      </c>
      <c r="E99" s="32"/>
      <c r="F99" s="30"/>
      <c r="G99" s="30"/>
      <c r="H99" s="31"/>
      <c r="I99" s="7"/>
    </row>
    <row r="100" spans="1:9" ht="13.5">
      <c r="A100" s="5"/>
      <c r="B100" s="26"/>
      <c r="C100" s="6" t="s">
        <v>47</v>
      </c>
      <c r="D100" s="6">
        <v>231628</v>
      </c>
      <c r="E100" s="32"/>
      <c r="F100" s="30"/>
      <c r="G100" s="30"/>
      <c r="H100" s="31"/>
      <c r="I100" s="7"/>
    </row>
    <row r="101" spans="1:9" ht="13.5">
      <c r="A101" s="5"/>
      <c r="B101" s="26"/>
      <c r="C101" s="6"/>
      <c r="D101" s="6"/>
      <c r="E101" s="15"/>
      <c r="F101" s="15"/>
      <c r="G101" s="15"/>
      <c r="H101" s="7"/>
      <c r="I101" s="7"/>
    </row>
    <row r="102" spans="1:9" ht="13.5">
      <c r="A102" s="5">
        <v>25</v>
      </c>
      <c r="B102" s="26" t="s">
        <v>43</v>
      </c>
      <c r="C102" s="6">
        <v>0</v>
      </c>
      <c r="D102" s="22">
        <f>SUM(D103:D103)</f>
        <v>0</v>
      </c>
      <c r="E102" s="32">
        <v>0</v>
      </c>
      <c r="F102" s="30">
        <v>0</v>
      </c>
      <c r="G102" s="30"/>
      <c r="H102" s="31">
        <v>0</v>
      </c>
      <c r="I102" s="7">
        <f>FLOOR(G102,0.00001)*D102</f>
        <v>0</v>
      </c>
    </row>
    <row r="103" spans="1:9" ht="13.5">
      <c r="A103" s="5"/>
      <c r="B103" s="26"/>
      <c r="C103" s="6" t="s">
        <v>51</v>
      </c>
      <c r="D103" s="6"/>
      <c r="E103" s="32"/>
      <c r="F103" s="30"/>
      <c r="G103" s="30"/>
      <c r="H103" s="31"/>
      <c r="I103" s="7"/>
    </row>
    <row r="104" spans="1:9" ht="13.5">
      <c r="A104" s="5"/>
      <c r="B104" s="26"/>
      <c r="C104" s="6"/>
      <c r="D104" s="6"/>
      <c r="E104" s="15"/>
      <c r="F104" s="15"/>
      <c r="G104" s="15"/>
      <c r="H104" s="7"/>
      <c r="I104" s="7"/>
    </row>
    <row r="105" spans="1:9" ht="13.5">
      <c r="A105" s="11"/>
      <c r="B105" s="17" t="s">
        <v>14</v>
      </c>
      <c r="C105" s="12">
        <f>SUM(C84:C104)</f>
        <v>889462</v>
      </c>
      <c r="D105" s="20">
        <f>SUM(D85,D89,D92,D95,D98,D102)</f>
        <v>790462</v>
      </c>
      <c r="E105" s="27">
        <f>(D105*100)/C105</f>
        <v>88.8696762762209</v>
      </c>
      <c r="F105" s="21"/>
      <c r="G105" s="21"/>
      <c r="H105" s="13"/>
      <c r="I105" s="28">
        <f>SUM(I84:I104)</f>
        <v>927775.8</v>
      </c>
    </row>
    <row r="106" ht="12.75">
      <c r="C106" s="16"/>
    </row>
    <row r="107" spans="1:9" ht="13.5">
      <c r="A107" s="18"/>
      <c r="B107" s="17" t="s">
        <v>12</v>
      </c>
      <c r="C107" s="20">
        <f>SUM(C20,C81,C105)</f>
        <v>5738606</v>
      </c>
      <c r="D107" s="20">
        <f>SUM(D20,D81,D105)</f>
        <v>4815202</v>
      </c>
      <c r="E107" s="27">
        <f>(D107*100)/C107</f>
        <v>83.90891446459297</v>
      </c>
      <c r="F107" s="19"/>
      <c r="G107" s="19"/>
      <c r="H107" s="19"/>
      <c r="I107" s="29">
        <f>SUM(I20,I81,I105)</f>
        <v>5044296.5266</v>
      </c>
    </row>
    <row r="108" ht="12.75">
      <c r="C108" s="16"/>
    </row>
    <row r="109" ht="12.75">
      <c r="C109" s="16"/>
    </row>
    <row r="110" spans="2:3" ht="13.5">
      <c r="B110" s="5"/>
      <c r="C110" s="16"/>
    </row>
    <row r="111" spans="2:3" ht="13.5">
      <c r="B111" s="5"/>
      <c r="C111" s="16"/>
    </row>
    <row r="112" spans="2:3" ht="13.5">
      <c r="B112" s="5"/>
      <c r="C112" s="16"/>
    </row>
    <row r="113" spans="2:3" ht="13.5">
      <c r="B113" s="5"/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</sheetData>
  <mergeCells count="4">
    <mergeCell ref="A8:I8"/>
    <mergeCell ref="A2:I2"/>
    <mergeCell ref="A22:I22"/>
    <mergeCell ref="A83:I83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2007-09-20T20:18:47Z</cp:lastPrinted>
  <dcterms:created xsi:type="dcterms:W3CDTF">2005-05-09T20:19:33Z</dcterms:created>
  <dcterms:modified xsi:type="dcterms:W3CDTF">2007-10-23T18:16:31Z</dcterms:modified>
  <cp:category/>
  <cp:version/>
  <cp:contentType/>
  <cp:contentStatus/>
</cp:coreProperties>
</file>