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72 MILHO V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<sst xmlns="http://schemas.openxmlformats.org/spreadsheetml/2006/main" count="75" uniqueCount="46">
  <si>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</si>
  <si>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</si>
  <si>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</si>
  <si>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</si>
  <si>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</si>
  <si>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</si>
  <si>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</si>
  <si>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</si>
  <si>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</si>
  <si>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</si>
  <si>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</si>
  <si>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</si>
  <si>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</si>
  <si>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</si>
  <si>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</si>
  <si>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</si>
  <si>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</si>
  <si>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</si>
  <si>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</si>
  <si>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</si>
  <si>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</si>
  <si>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 xml:space="preserve">             AVISO DE VENDA DE MILHO EM GRÃOS Nº 572/07- 11/10/2007</t>
  </si>
  <si>
    <t>GO</t>
  </si>
  <si>
    <t>Chapadão do Ceú</t>
  </si>
  <si>
    <t>Jataí</t>
  </si>
  <si>
    <t>Palmeiras de Goias</t>
  </si>
  <si>
    <t>Porteirão</t>
  </si>
  <si>
    <t>Rio Verde</t>
  </si>
  <si>
    <t>Rondonópolis</t>
  </si>
  <si>
    <t>Varzea Grande</t>
  </si>
  <si>
    <t>RETIRADO</t>
  </si>
  <si>
    <t>BCMM</t>
  </si>
  <si>
    <t>BCMCO</t>
  </si>
  <si>
    <t>BNM</t>
  </si>
  <si>
    <t>BCMMT</t>
  </si>
  <si>
    <t xml:space="preserve">BCMM </t>
  </si>
  <si>
    <t>BBM GO</t>
  </si>
  <si>
    <t>BBM PR</t>
  </si>
  <si>
    <t>BBM RS</t>
  </si>
  <si>
    <t>BMCS</t>
  </si>
  <si>
    <t>CANCELADO</t>
  </si>
  <si>
    <t>BBSB</t>
  </si>
  <si>
    <t>BCML</t>
  </si>
  <si>
    <t>PR</t>
  </si>
  <si>
    <t>Assis Chateaubriand</t>
  </si>
  <si>
    <t>Santa Terezinha de Iaipu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</si>
</sst>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4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7"/>
  <sheetViews>
    <sheetView tabSelected="1" workbookViewId="0" topLeftCell="A1">
      <selection activeCell="C83" sqref="C83"/>
    </sheetView>
  </sheetViews>
  <sheetFormatPr defaultColWidth="9.140625" defaultRowHeight="12.75"/>
  <cols>
    <col min="1" max="1" width="6.28125" style="0" customWidth="1"/>
    <col min="2" max="2" width="28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21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9000</v>
      </c>
      <c r="D10" s="21">
        <f>SUM(D11:D11)</f>
        <v>0</v>
      </c>
      <c r="E10" s="29">
        <f>(D10*100)/C10</f>
        <v>0</v>
      </c>
      <c r="F10" s="27">
        <v>0.221</v>
      </c>
      <c r="G10" s="27"/>
      <c r="H10" s="28">
        <v>0</v>
      </c>
      <c r="I10" s="7">
        <f>FLOOR(G10,0.00001)*D10</f>
        <v>0</v>
      </c>
    </row>
    <row r="11" spans="1:9" ht="13.5">
      <c r="A11" s="5"/>
      <c r="B11" s="24"/>
      <c r="C11" s="6" t="s">
        <v>30</v>
      </c>
      <c r="D11" s="21"/>
      <c r="E11" s="29"/>
      <c r="F11" s="27"/>
      <c r="G11" s="27"/>
      <c r="H11" s="28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24</v>
      </c>
      <c r="C13" s="6">
        <v>3000</v>
      </c>
      <c r="D13" s="21">
        <f>SUM(D14:D14)</f>
        <v>0</v>
      </c>
      <c r="E13" s="29">
        <f>(D13*100)/C13</f>
        <v>0</v>
      </c>
      <c r="F13" s="27">
        <v>0.253</v>
      </c>
      <c r="G13" s="31"/>
      <c r="H13" s="28">
        <v>0</v>
      </c>
      <c r="I13" s="7">
        <f>FLOOR(G13,0.00001)*D13</f>
        <v>0</v>
      </c>
    </row>
    <row r="14" spans="1:9" ht="13.5">
      <c r="A14" s="5"/>
      <c r="B14" s="24"/>
      <c r="C14" s="6" t="s">
        <v>30</v>
      </c>
      <c r="D14" s="21"/>
      <c r="E14" s="30"/>
      <c r="F14" s="27"/>
      <c r="G14" s="28"/>
      <c r="H14" s="28"/>
      <c r="I14" s="7"/>
    </row>
    <row r="15" spans="1:9" ht="15" customHeight="1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3</v>
      </c>
      <c r="B16" s="24" t="s">
        <v>24</v>
      </c>
      <c r="C16" s="6">
        <v>2000</v>
      </c>
      <c r="D16" s="21">
        <f>SUM(D17:D17)</f>
        <v>0</v>
      </c>
      <c r="E16" s="29">
        <f>(D16*100)/C16</f>
        <v>0</v>
      </c>
      <c r="F16" s="27">
        <v>0.221</v>
      </c>
      <c r="G16" s="27"/>
      <c r="H16" s="28">
        <v>0</v>
      </c>
      <c r="I16" s="7">
        <f>FLOOR(G16,0.00001)*D16</f>
        <v>0</v>
      </c>
    </row>
    <row r="17" spans="1:9" ht="13.5">
      <c r="A17" s="5"/>
      <c r="B17" s="24"/>
      <c r="C17" s="6" t="s">
        <v>30</v>
      </c>
      <c r="D17" s="21"/>
      <c r="E17" s="29"/>
      <c r="F17" s="27"/>
      <c r="G17" s="27"/>
      <c r="H17" s="28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4</v>
      </c>
      <c r="B19" s="24" t="s">
        <v>25</v>
      </c>
      <c r="C19" s="6">
        <v>5450</v>
      </c>
      <c r="D19" s="21">
        <f>SUM(D20:D20)</f>
        <v>0</v>
      </c>
      <c r="E19" s="29">
        <f>(D19*100)/C19</f>
        <v>0</v>
      </c>
      <c r="F19" s="27">
        <v>0.253</v>
      </c>
      <c r="G19" s="31"/>
      <c r="H19" s="28">
        <v>0</v>
      </c>
      <c r="I19" s="7">
        <f>FLOOR(G19,0.00001)*D19</f>
        <v>0</v>
      </c>
    </row>
    <row r="20" spans="1:9" ht="13.5">
      <c r="A20" s="5"/>
      <c r="B20" s="24"/>
      <c r="C20" s="6" t="s">
        <v>30</v>
      </c>
      <c r="D20" s="21"/>
      <c r="E20" s="30"/>
      <c r="F20" s="27"/>
      <c r="G20" s="28"/>
      <c r="H20" s="28"/>
      <c r="I20" s="7"/>
    </row>
    <row r="21" spans="1:9" ht="15" customHeight="1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5</v>
      </c>
      <c r="B22" s="24" t="s">
        <v>25</v>
      </c>
      <c r="C22" s="6">
        <v>68160</v>
      </c>
      <c r="D22" s="21">
        <f>SUM(D23:D23)</f>
        <v>68160</v>
      </c>
      <c r="E22" s="29">
        <f>(D22*100)/C22</f>
        <v>100</v>
      </c>
      <c r="F22" s="27">
        <v>0.2532</v>
      </c>
      <c r="G22" s="31">
        <v>0.338</v>
      </c>
      <c r="H22" s="28">
        <f>((G22*100)/F22)-100</f>
        <v>33.49131121642972</v>
      </c>
      <c r="I22" s="7">
        <f>FLOOR(G22,0.00001)*D22</f>
        <v>23038.08</v>
      </c>
    </row>
    <row r="23" spans="1:9" ht="13.5">
      <c r="A23" s="5"/>
      <c r="B23" s="24"/>
      <c r="C23" s="6" t="s">
        <v>31</v>
      </c>
      <c r="D23" s="21">
        <v>68160</v>
      </c>
      <c r="E23" s="30"/>
      <c r="F23" s="27"/>
      <c r="G23" s="28"/>
      <c r="H23" s="28"/>
      <c r="I23" s="7"/>
    </row>
    <row r="24" spans="1:9" ht="15" customHeight="1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6</v>
      </c>
      <c r="B25" s="24" t="s">
        <v>26</v>
      </c>
      <c r="C25" s="6">
        <v>52350</v>
      </c>
      <c r="D25" s="21">
        <f>SUM(D26:D26)</f>
        <v>52350</v>
      </c>
      <c r="E25" s="29">
        <f>(D25*100)/C25</f>
        <v>100</v>
      </c>
      <c r="F25" s="27">
        <v>0.2532</v>
      </c>
      <c r="G25" s="27">
        <v>0.2532</v>
      </c>
      <c r="H25" s="28">
        <f>((G25*100)/F25)-100</f>
        <v>0</v>
      </c>
      <c r="I25" s="7">
        <f>FLOOR(G25,0.00001)*D25</f>
        <v>13255.020000000002</v>
      </c>
    </row>
    <row r="26" spans="1:9" ht="13.5">
      <c r="A26" s="5"/>
      <c r="B26" s="24"/>
      <c r="C26" s="6" t="s">
        <v>32</v>
      </c>
      <c r="D26" s="21">
        <v>52350</v>
      </c>
      <c r="E26" s="29"/>
      <c r="F26" s="27"/>
      <c r="G26" s="27"/>
      <c r="H26" s="28"/>
      <c r="I26" s="7"/>
    </row>
    <row r="27" spans="1:9" ht="13.5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5">
        <v>7</v>
      </c>
      <c r="B28" s="24" t="s">
        <v>26</v>
      </c>
      <c r="C28" s="6">
        <v>6980</v>
      </c>
      <c r="D28" s="21">
        <f>SUM(D29:D29)</f>
        <v>0</v>
      </c>
      <c r="E28" s="29">
        <f>(D28*100)/C28</f>
        <v>0</v>
      </c>
      <c r="F28" s="27">
        <v>0.253</v>
      </c>
      <c r="G28" s="31"/>
      <c r="H28" s="28">
        <v>0</v>
      </c>
      <c r="I28" s="7">
        <f>FLOOR(G28,0.00001)*D28</f>
        <v>0</v>
      </c>
    </row>
    <row r="29" spans="1:9" ht="13.5">
      <c r="A29" s="5"/>
      <c r="B29" s="24"/>
      <c r="C29" s="6" t="s">
        <v>30</v>
      </c>
      <c r="D29" s="21"/>
      <c r="E29" s="30"/>
      <c r="F29" s="27"/>
      <c r="G29" s="28"/>
      <c r="H29" s="28"/>
      <c r="I29" s="7"/>
    </row>
    <row r="30" spans="1:9" ht="15" customHeight="1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8</v>
      </c>
      <c r="B31" s="24" t="s">
        <v>26</v>
      </c>
      <c r="C31" s="6">
        <v>71800</v>
      </c>
      <c r="D31" s="21">
        <f>SUM(D32:D32)</f>
        <v>71800</v>
      </c>
      <c r="E31" s="29">
        <f>(D31*100)/C31</f>
        <v>100</v>
      </c>
      <c r="F31" s="27">
        <v>0.2532</v>
      </c>
      <c r="G31" s="27">
        <v>0.2532</v>
      </c>
      <c r="H31" s="28">
        <f>((G31*100)/F31)-100</f>
        <v>0</v>
      </c>
      <c r="I31" s="7">
        <f>FLOOR(G31,0.00001)*D31</f>
        <v>18179.760000000002</v>
      </c>
    </row>
    <row r="32" spans="1:9" ht="13.5">
      <c r="A32" s="5"/>
      <c r="B32" s="24"/>
      <c r="C32" s="6" t="s">
        <v>33</v>
      </c>
      <c r="D32" s="21">
        <v>71800</v>
      </c>
      <c r="E32" s="29"/>
      <c r="F32" s="27"/>
      <c r="G32" s="27"/>
      <c r="H32" s="28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9</v>
      </c>
      <c r="B34" s="24" t="s">
        <v>27</v>
      </c>
      <c r="C34" s="6">
        <v>3000</v>
      </c>
      <c r="D34" s="21">
        <f>SUM(D35:D35)</f>
        <v>3000</v>
      </c>
      <c r="E34" s="29">
        <f>(D34*100)/C34</f>
        <v>100</v>
      </c>
      <c r="F34" s="27">
        <v>0.2532</v>
      </c>
      <c r="G34" s="27">
        <v>0.2532</v>
      </c>
      <c r="H34" s="28">
        <f>((G34*100)/F34)-100</f>
        <v>0</v>
      </c>
      <c r="I34" s="7">
        <f>FLOOR(G34,0.00001)*D34</f>
        <v>759.6000000000001</v>
      </c>
    </row>
    <row r="35" spans="1:9" ht="13.5">
      <c r="A35" s="5"/>
      <c r="B35" s="24"/>
      <c r="C35" s="6" t="s">
        <v>32</v>
      </c>
      <c r="D35" s="21">
        <v>3000</v>
      </c>
      <c r="E35" s="30"/>
      <c r="F35" s="27"/>
      <c r="G35" s="28"/>
      <c r="H35" s="28"/>
      <c r="I35" s="7"/>
    </row>
    <row r="36" spans="1:9" ht="15" customHeight="1">
      <c r="A36" s="5"/>
      <c r="B36" s="24"/>
      <c r="C36" s="6"/>
      <c r="D36" s="6"/>
      <c r="E36" s="14"/>
      <c r="F36" s="14"/>
      <c r="G36" s="14"/>
      <c r="H36" s="7"/>
      <c r="I36" s="7"/>
    </row>
    <row r="37" spans="1:9" ht="13.5">
      <c r="A37" s="11"/>
      <c r="B37" s="16" t="s">
        <v>14</v>
      </c>
      <c r="C37" s="12">
        <f>SUM(C10:C36)</f>
        <v>221740</v>
      </c>
      <c r="D37" s="19">
        <f>SUM(D10,D13,D16,D19,D22,D25,D28,D31,D34)</f>
        <v>195310</v>
      </c>
      <c r="E37" s="25">
        <f>(D37*100)/C37</f>
        <v>88.08063497790205</v>
      </c>
      <c r="F37" s="20"/>
      <c r="G37" s="20"/>
      <c r="H37" s="13"/>
      <c r="I37" s="26">
        <f>SUM(I10:I35)</f>
        <v>55232.46000000001</v>
      </c>
    </row>
    <row r="38" spans="1:9" ht="13.5">
      <c r="A38" s="9"/>
      <c r="B38" s="9"/>
      <c r="C38" s="9"/>
      <c r="D38" s="9"/>
      <c r="E38" s="9"/>
      <c r="F38" s="9"/>
      <c r="G38" s="9"/>
      <c r="H38" s="9"/>
      <c r="I38" s="10"/>
    </row>
    <row r="39" spans="1:9" ht="13.5">
      <c r="A39" s="33" t="s">
        <v>19</v>
      </c>
      <c r="B39" s="34"/>
      <c r="C39" s="34"/>
      <c r="D39" s="34"/>
      <c r="E39" s="34"/>
      <c r="F39" s="34"/>
      <c r="G39" s="34"/>
      <c r="H39" s="34"/>
      <c r="I39" s="35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10</v>
      </c>
      <c r="B41" s="24" t="s">
        <v>28</v>
      </c>
      <c r="C41" s="6">
        <v>334650</v>
      </c>
      <c r="D41" s="21">
        <f>SUM(D42:D43)</f>
        <v>334650</v>
      </c>
      <c r="E41" s="29">
        <f>(D41*100)/C41</f>
        <v>100</v>
      </c>
      <c r="F41" s="27">
        <v>0.1795</v>
      </c>
      <c r="G41" s="31">
        <v>0.2575</v>
      </c>
      <c r="H41" s="28">
        <f>((G41*100)/F41)-100</f>
        <v>43.4540389972145</v>
      </c>
      <c r="I41" s="7">
        <f>FLOOR(G41,0.00001)*D41</f>
        <v>86172.375</v>
      </c>
    </row>
    <row r="42" spans="1:9" ht="13.5">
      <c r="A42" s="5"/>
      <c r="B42" s="24"/>
      <c r="C42" s="6" t="s">
        <v>34</v>
      </c>
      <c r="D42" s="21">
        <v>254650</v>
      </c>
      <c r="E42" s="29"/>
      <c r="F42" s="27"/>
      <c r="G42" s="28"/>
      <c r="H42" s="28"/>
      <c r="I42" s="7"/>
    </row>
    <row r="43" spans="1:9" ht="13.5">
      <c r="A43" s="5"/>
      <c r="B43" s="24"/>
      <c r="C43" s="6" t="s">
        <v>35</v>
      </c>
      <c r="D43" s="21">
        <v>80000</v>
      </c>
      <c r="E43" s="29"/>
      <c r="F43" s="27"/>
      <c r="G43" s="28"/>
      <c r="H43" s="28"/>
      <c r="I43" s="7"/>
    </row>
    <row r="44" spans="1:9" ht="13.5">
      <c r="A44" s="5"/>
      <c r="B44" s="24"/>
      <c r="C44" s="6"/>
      <c r="D44" s="6"/>
      <c r="E44" s="14"/>
      <c r="F44" s="14"/>
      <c r="G44" s="14"/>
      <c r="H44" s="7"/>
      <c r="I44" s="7"/>
    </row>
    <row r="45" spans="1:9" ht="13.5">
      <c r="A45" s="5">
        <v>11</v>
      </c>
      <c r="B45" s="24" t="s">
        <v>28</v>
      </c>
      <c r="C45" s="6">
        <v>202930</v>
      </c>
      <c r="D45" s="21">
        <f>SUM(D46:D47)</f>
        <v>120000</v>
      </c>
      <c r="E45" s="29">
        <f>(D45*100)/C45</f>
        <v>59.13369142068694</v>
      </c>
      <c r="F45" s="27">
        <v>0.179</v>
      </c>
      <c r="G45" s="27">
        <v>0.273</v>
      </c>
      <c r="H45" s="28">
        <f>((G45*100)/F45)-100</f>
        <v>52.513966480446925</v>
      </c>
      <c r="I45" s="7">
        <f>FLOOR(G45,0.00001)*D45</f>
        <v>32760.000000000004</v>
      </c>
    </row>
    <row r="46" spans="1:9" ht="13.5">
      <c r="A46" s="5"/>
      <c r="B46" s="24"/>
      <c r="C46" s="6" t="s">
        <v>31</v>
      </c>
      <c r="D46" s="21">
        <v>40000</v>
      </c>
      <c r="E46" s="29"/>
      <c r="F46" s="27"/>
      <c r="G46" s="27"/>
      <c r="H46" s="28"/>
      <c r="I46" s="7"/>
    </row>
    <row r="47" spans="1:9" ht="13.5">
      <c r="A47" s="5"/>
      <c r="B47" s="24"/>
      <c r="C47" s="6" t="s">
        <v>36</v>
      </c>
      <c r="D47" s="21">
        <v>80000</v>
      </c>
      <c r="E47" s="29"/>
      <c r="F47" s="27"/>
      <c r="G47" s="27"/>
      <c r="H47" s="28"/>
      <c r="I47" s="7"/>
    </row>
    <row r="48" spans="1:9" ht="13.5">
      <c r="A48" s="5"/>
      <c r="B48" s="24"/>
      <c r="C48" s="6"/>
      <c r="D48" s="6"/>
      <c r="E48" s="14"/>
      <c r="F48" s="14"/>
      <c r="G48" s="14"/>
      <c r="H48" s="7"/>
      <c r="I48" s="7"/>
    </row>
    <row r="49" spans="1:9" ht="13.5">
      <c r="A49" s="5">
        <v>12</v>
      </c>
      <c r="B49" s="24" t="s">
        <v>20</v>
      </c>
      <c r="C49" s="6">
        <v>6000000</v>
      </c>
      <c r="D49" s="21">
        <f>SUM(D50:D51)</f>
        <v>6000000</v>
      </c>
      <c r="E49" s="29">
        <f>(D49*100)/C49</f>
        <v>100</v>
      </c>
      <c r="F49" s="27">
        <v>0.1844</v>
      </c>
      <c r="G49" s="31">
        <v>0.2305</v>
      </c>
      <c r="H49" s="28">
        <f>((G49*100)/F49)-100</f>
        <v>25</v>
      </c>
      <c r="I49" s="7">
        <f>FLOOR(G49,0.00001)*D49</f>
        <v>1383000</v>
      </c>
    </row>
    <row r="50" spans="1:9" ht="13.5">
      <c r="A50" s="5"/>
      <c r="B50" s="24"/>
      <c r="C50" s="6" t="s">
        <v>37</v>
      </c>
      <c r="D50" s="21">
        <v>5400000</v>
      </c>
      <c r="E50" s="29"/>
      <c r="F50" s="27"/>
      <c r="G50" s="31"/>
      <c r="H50" s="28"/>
      <c r="I50" s="7"/>
    </row>
    <row r="51" spans="1:9" ht="13.5">
      <c r="A51" s="5"/>
      <c r="B51" s="24"/>
      <c r="C51" s="6" t="s">
        <v>38</v>
      </c>
      <c r="D51" s="21">
        <v>600000</v>
      </c>
      <c r="E51" s="29"/>
      <c r="F51" s="27"/>
      <c r="G51" s="28"/>
      <c r="H51" s="28"/>
      <c r="I51" s="7"/>
    </row>
    <row r="52" spans="1:9" ht="13.5">
      <c r="A52" s="5"/>
      <c r="B52" s="24"/>
      <c r="C52" s="6"/>
      <c r="D52" s="6"/>
      <c r="E52" s="14"/>
      <c r="F52" s="14"/>
      <c r="G52" s="14"/>
      <c r="H52" s="7"/>
      <c r="I52" s="7"/>
    </row>
    <row r="53" spans="1:9" ht="13.5">
      <c r="A53" s="5">
        <v>13</v>
      </c>
      <c r="B53" s="24" t="s">
        <v>20</v>
      </c>
      <c r="C53" s="6">
        <v>2867000</v>
      </c>
      <c r="D53" s="21">
        <f>SUM(D54:D56)</f>
        <v>2867000</v>
      </c>
      <c r="E53" s="29">
        <f>(D53*100)/C53</f>
        <v>100</v>
      </c>
      <c r="F53" s="27">
        <v>0.161</v>
      </c>
      <c r="G53" s="27">
        <v>0.21</v>
      </c>
      <c r="H53" s="28">
        <f>((G53*100)/F53)-100</f>
        <v>30.434782608695656</v>
      </c>
      <c r="I53" s="7">
        <f>FLOOR(G53,0.00001)*D53</f>
        <v>602070</v>
      </c>
    </row>
    <row r="54" spans="1:9" ht="13.5">
      <c r="A54" s="5"/>
      <c r="B54" s="24"/>
      <c r="C54" s="6" t="s">
        <v>39</v>
      </c>
      <c r="D54" s="21">
        <v>60000</v>
      </c>
      <c r="E54" s="29"/>
      <c r="F54" s="27"/>
      <c r="G54" s="27"/>
      <c r="H54" s="28"/>
      <c r="I54" s="7"/>
    </row>
    <row r="55" spans="1:9" ht="13.5">
      <c r="A55" s="5"/>
      <c r="B55" s="24"/>
      <c r="C55" s="6" t="s">
        <v>34</v>
      </c>
      <c r="D55" s="21">
        <v>200000</v>
      </c>
      <c r="E55" s="29"/>
      <c r="F55" s="27"/>
      <c r="G55" s="27"/>
      <c r="H55" s="28"/>
      <c r="I55" s="7"/>
    </row>
    <row r="56" spans="1:9" ht="13.5">
      <c r="A56" s="5"/>
      <c r="B56" s="24"/>
      <c r="C56" s="6" t="s">
        <v>37</v>
      </c>
      <c r="D56" s="21">
        <v>2607000</v>
      </c>
      <c r="E56" s="29"/>
      <c r="F56" s="27"/>
      <c r="G56" s="27"/>
      <c r="H56" s="28"/>
      <c r="I56" s="7"/>
    </row>
    <row r="57" spans="1:9" ht="13.5">
      <c r="A57" s="5"/>
      <c r="B57" s="24"/>
      <c r="C57" s="6"/>
      <c r="D57" s="6"/>
      <c r="E57" s="14"/>
      <c r="F57" s="14"/>
      <c r="G57" s="14"/>
      <c r="H57" s="7"/>
      <c r="I57" s="7"/>
    </row>
    <row r="58" spans="1:9" ht="13.5">
      <c r="A58" s="5">
        <v>14</v>
      </c>
      <c r="B58" s="24" t="s">
        <v>20</v>
      </c>
      <c r="C58" s="6">
        <v>0</v>
      </c>
      <c r="D58" s="21">
        <f>SUM(D59:D59)</f>
        <v>0</v>
      </c>
      <c r="E58" s="29">
        <v>0</v>
      </c>
      <c r="F58" s="27">
        <v>0</v>
      </c>
      <c r="G58" s="31"/>
      <c r="H58" s="28">
        <v>0</v>
      </c>
      <c r="I58" s="7">
        <f>FLOOR(G58,0.00001)*D58</f>
        <v>0</v>
      </c>
    </row>
    <row r="59" spans="1:9" ht="13.5">
      <c r="A59" s="5"/>
      <c r="B59" s="24"/>
      <c r="C59" s="6" t="s">
        <v>40</v>
      </c>
      <c r="D59" s="21"/>
      <c r="E59" s="29"/>
      <c r="F59" s="27"/>
      <c r="G59" s="27"/>
      <c r="H59" s="28"/>
      <c r="I59" s="7"/>
    </row>
    <row r="60" spans="1:9" ht="13.5">
      <c r="A60" s="5"/>
      <c r="B60" s="24"/>
      <c r="C60" s="6"/>
      <c r="D60" s="6"/>
      <c r="E60" s="14"/>
      <c r="F60" s="14"/>
      <c r="G60" s="14"/>
      <c r="H60" s="7"/>
      <c r="I60" s="7"/>
    </row>
    <row r="61" spans="1:9" ht="13.5">
      <c r="A61" s="5">
        <v>15</v>
      </c>
      <c r="B61" s="24" t="s">
        <v>20</v>
      </c>
      <c r="C61" s="6">
        <v>0</v>
      </c>
      <c r="D61" s="21">
        <f>SUM(D62:D62)</f>
        <v>0</v>
      </c>
      <c r="E61" s="29">
        <v>0</v>
      </c>
      <c r="F61" s="27">
        <v>0</v>
      </c>
      <c r="G61" s="27"/>
      <c r="H61" s="28">
        <v>0</v>
      </c>
      <c r="I61" s="7">
        <f>FLOOR(G61,0.00001)*D61</f>
        <v>0</v>
      </c>
    </row>
    <row r="62" spans="1:9" ht="13.5">
      <c r="A62" s="5"/>
      <c r="B62" s="24"/>
      <c r="C62" s="6" t="s">
        <v>40</v>
      </c>
      <c r="D62" s="21"/>
      <c r="E62" s="29"/>
      <c r="F62" s="27"/>
      <c r="G62" s="27"/>
      <c r="H62" s="28"/>
      <c r="I62" s="7"/>
    </row>
    <row r="63" spans="1:9" ht="13.5">
      <c r="A63" s="5"/>
      <c r="B63" s="24"/>
      <c r="C63" s="6"/>
      <c r="D63" s="6"/>
      <c r="E63" s="14"/>
      <c r="F63" s="14"/>
      <c r="G63" s="14"/>
      <c r="H63" s="7"/>
      <c r="I63" s="7"/>
    </row>
    <row r="64" spans="1:9" ht="13.5">
      <c r="A64" s="5">
        <v>16</v>
      </c>
      <c r="B64" s="24" t="s">
        <v>29</v>
      </c>
      <c r="C64" s="6">
        <v>352800</v>
      </c>
      <c r="D64" s="21">
        <f>SUM(D65:D66)</f>
        <v>352800</v>
      </c>
      <c r="E64" s="29">
        <f>(D64*100)/C64</f>
        <v>100</v>
      </c>
      <c r="F64" s="27">
        <v>0.179</v>
      </c>
      <c r="G64" s="31">
        <v>0.24</v>
      </c>
      <c r="H64" s="28">
        <f>((G64*100)/F64)-100</f>
        <v>34.07821229050279</v>
      </c>
      <c r="I64" s="7">
        <f>FLOOR(G64,0.00001)*D64</f>
        <v>84672</v>
      </c>
    </row>
    <row r="65" spans="1:9" ht="13.5">
      <c r="A65" s="5"/>
      <c r="B65" s="24"/>
      <c r="C65" s="6" t="s">
        <v>34</v>
      </c>
      <c r="D65" s="21">
        <v>172800</v>
      </c>
      <c r="E65" s="29"/>
      <c r="F65" s="27"/>
      <c r="G65" s="28"/>
      <c r="H65" s="28"/>
      <c r="I65" s="7"/>
    </row>
    <row r="66" spans="1:9" ht="13.5">
      <c r="A66" s="5"/>
      <c r="B66" s="24"/>
      <c r="C66" s="6" t="s">
        <v>41</v>
      </c>
      <c r="D66" s="21">
        <v>180000</v>
      </c>
      <c r="E66" s="29"/>
      <c r="F66" s="27"/>
      <c r="G66" s="28"/>
      <c r="H66" s="28"/>
      <c r="I66" s="7"/>
    </row>
    <row r="67" spans="2:3" ht="13.5">
      <c r="B67" s="5"/>
      <c r="C67" s="15"/>
    </row>
    <row r="68" spans="1:9" ht="13.5">
      <c r="A68" s="11"/>
      <c r="B68" s="16" t="s">
        <v>14</v>
      </c>
      <c r="C68" s="12">
        <f>SUM(C41:C66)</f>
        <v>9757380</v>
      </c>
      <c r="D68" s="19">
        <f>SUM(D41,D45,D49,D53,D64)</f>
        <v>9674450</v>
      </c>
      <c r="E68" s="25">
        <f>(D68*100)/C68</f>
        <v>99.15007922208626</v>
      </c>
      <c r="F68" s="20"/>
      <c r="G68" s="20"/>
      <c r="H68" s="13"/>
      <c r="I68" s="26">
        <f>SUM(I41:I66)</f>
        <v>2188674.375</v>
      </c>
    </row>
    <row r="69" spans="1:9" ht="13.5">
      <c r="A69" s="9"/>
      <c r="B69" s="9"/>
      <c r="C69" s="9"/>
      <c r="D69" s="9"/>
      <c r="E69" s="9"/>
      <c r="F69" s="9"/>
      <c r="G69" s="9"/>
      <c r="H69" s="9"/>
      <c r="I69" s="10"/>
    </row>
    <row r="70" spans="1:9" ht="13.5">
      <c r="A70" s="33" t="s">
        <v>43</v>
      </c>
      <c r="B70" s="34"/>
      <c r="C70" s="34"/>
      <c r="D70" s="34"/>
      <c r="E70" s="34"/>
      <c r="F70" s="34"/>
      <c r="G70" s="34"/>
      <c r="H70" s="34"/>
      <c r="I70" s="35"/>
    </row>
    <row r="71" spans="1:9" ht="13.5">
      <c r="A71" s="9"/>
      <c r="B71" s="9"/>
      <c r="C71" s="9"/>
      <c r="D71" s="9"/>
      <c r="E71" s="9"/>
      <c r="F71" s="9"/>
      <c r="G71" s="9"/>
      <c r="H71" s="9"/>
      <c r="I71" s="10"/>
    </row>
    <row r="72" spans="1:9" ht="13.5">
      <c r="A72" s="5">
        <v>17</v>
      </c>
      <c r="B72" s="24" t="s">
        <v>44</v>
      </c>
      <c r="C72" s="6">
        <v>3055926</v>
      </c>
      <c r="D72" s="21">
        <f>SUM(D73:D74)</f>
        <v>3055926</v>
      </c>
      <c r="E72" s="29">
        <f>(D72*100)/C72</f>
        <v>100</v>
      </c>
      <c r="F72" s="27">
        <v>0.262</v>
      </c>
      <c r="G72" s="31">
        <v>0.36</v>
      </c>
      <c r="H72" s="28">
        <f>((G72*100)/F72)-100</f>
        <v>37.40458015267174</v>
      </c>
      <c r="I72" s="7">
        <f>FLOOR(G72,0.00001)*D72</f>
        <v>1100133.36</v>
      </c>
    </row>
    <row r="73" spans="1:9" ht="13.5">
      <c r="A73" s="5"/>
      <c r="B73" s="24"/>
      <c r="C73" s="6" t="s">
        <v>31</v>
      </c>
      <c r="D73" s="21">
        <v>2055926</v>
      </c>
      <c r="E73" s="29"/>
      <c r="F73" s="27"/>
      <c r="G73" s="31"/>
      <c r="H73" s="28"/>
      <c r="I73" s="7"/>
    </row>
    <row r="74" spans="1:9" ht="13.5">
      <c r="A74" s="5"/>
      <c r="B74" s="24"/>
      <c r="C74" s="6" t="s">
        <v>37</v>
      </c>
      <c r="D74" s="21">
        <v>1000000</v>
      </c>
      <c r="E74" s="29"/>
      <c r="F74" s="27"/>
      <c r="G74" s="28"/>
      <c r="H74" s="28"/>
      <c r="I74" s="7"/>
    </row>
    <row r="75" spans="1:9" ht="13.5">
      <c r="A75" s="5"/>
      <c r="B75" s="24"/>
      <c r="C75" s="6"/>
      <c r="D75" s="6"/>
      <c r="E75" s="14"/>
      <c r="F75" s="14"/>
      <c r="G75" s="14"/>
      <c r="H75" s="7"/>
      <c r="I75" s="7"/>
    </row>
    <row r="76" spans="1:9" ht="13.5">
      <c r="A76" s="5">
        <v>18</v>
      </c>
      <c r="B76" s="24" t="s">
        <v>45</v>
      </c>
      <c r="C76" s="6">
        <v>4701512</v>
      </c>
      <c r="D76" s="21">
        <f>SUM(D77:D80)</f>
        <v>4701000</v>
      </c>
      <c r="E76" s="29">
        <f>(D76*100)/C76</f>
        <v>99.98910988635146</v>
      </c>
      <c r="F76" s="27">
        <v>0.262</v>
      </c>
      <c r="G76" s="27">
        <v>0.335</v>
      </c>
      <c r="H76" s="28">
        <f>((G76*100)/F76)-100</f>
        <v>27.862595419847324</v>
      </c>
      <c r="I76" s="7">
        <f>FLOOR(G76,0.00001)*D76</f>
        <v>1574835</v>
      </c>
    </row>
    <row r="77" spans="1:9" ht="13.5">
      <c r="A77" s="5"/>
      <c r="B77" s="24"/>
      <c r="C77" s="6" t="s">
        <v>31</v>
      </c>
      <c r="D77" s="21">
        <v>881000</v>
      </c>
      <c r="E77" s="29"/>
      <c r="F77" s="27"/>
      <c r="G77" s="27"/>
      <c r="H77" s="28"/>
      <c r="I77" s="7"/>
    </row>
    <row r="78" spans="1:9" ht="13.5">
      <c r="A78" s="5"/>
      <c r="B78" s="24"/>
      <c r="C78" s="6" t="s">
        <v>42</v>
      </c>
      <c r="D78" s="21">
        <v>120000</v>
      </c>
      <c r="E78" s="29"/>
      <c r="F78" s="27"/>
      <c r="G78" s="27"/>
      <c r="H78" s="28"/>
      <c r="I78" s="7"/>
    </row>
    <row r="79" spans="1:9" ht="13.5">
      <c r="A79" s="5"/>
      <c r="B79" s="24"/>
      <c r="C79" s="6" t="s">
        <v>38</v>
      </c>
      <c r="D79" s="21">
        <v>3700000</v>
      </c>
      <c r="E79" s="29"/>
      <c r="F79" s="27"/>
      <c r="G79" s="27"/>
      <c r="H79" s="28"/>
      <c r="I79" s="7"/>
    </row>
    <row r="80" spans="1:9" ht="13.5">
      <c r="A80" s="5"/>
      <c r="B80" s="24"/>
      <c r="C80" s="6"/>
      <c r="D80" s="6"/>
      <c r="E80" s="14"/>
      <c r="F80" s="14"/>
      <c r="G80" s="14"/>
      <c r="H80" s="7"/>
      <c r="I80" s="7"/>
    </row>
    <row r="81" spans="1:9" ht="13.5">
      <c r="A81" s="11"/>
      <c r="B81" s="16" t="s">
        <v>14</v>
      </c>
      <c r="C81" s="12">
        <f>SUM(C72:C80)</f>
        <v>7757438</v>
      </c>
      <c r="D81" s="19">
        <f>SUM(D72,D76)</f>
        <v>7756926</v>
      </c>
      <c r="E81" s="25">
        <f>(D81*100)/C81</f>
        <v>99.99339988279635</v>
      </c>
      <c r="F81" s="20"/>
      <c r="G81" s="20"/>
      <c r="H81" s="13"/>
      <c r="I81" s="26">
        <f>SUM(I72:I77)</f>
        <v>2674968.3600000003</v>
      </c>
    </row>
    <row r="82" spans="2:3" ht="13.5">
      <c r="B82" s="5"/>
      <c r="C82" s="15"/>
    </row>
    <row r="83" spans="1:9" ht="13.5">
      <c r="A83" s="17"/>
      <c r="B83" s="16" t="s">
        <v>12</v>
      </c>
      <c r="C83" s="19">
        <f>SUM(C37,C68,C81)</f>
        <v>17736558</v>
      </c>
      <c r="D83" s="19">
        <f>SUM(D37,D68,D81)</f>
        <v>17626686</v>
      </c>
      <c r="E83" s="25">
        <f>(D83*100)/C83</f>
        <v>99.38053369768814</v>
      </c>
      <c r="F83" s="18"/>
      <c r="G83" s="18"/>
      <c r="H83" s="18"/>
      <c r="I83" s="32">
        <f>SUM(I37,I68,I81)</f>
        <v>4918875.195</v>
      </c>
    </row>
    <row r="84" ht="12.75">
      <c r="C84" s="15"/>
    </row>
    <row r="85" ht="12.75">
      <c r="C85" s="15"/>
    </row>
    <row r="86" spans="2:3" ht="13.5">
      <c r="B86" s="5"/>
      <c r="C86" s="15"/>
    </row>
    <row r="87" spans="2:3" ht="13.5">
      <c r="B87" s="5"/>
      <c r="C87" s="15"/>
    </row>
    <row r="88" spans="2:3" ht="13.5">
      <c r="B88" s="5"/>
      <c r="C88" s="15"/>
    </row>
    <row r="89" spans="2:3" ht="13.5">
      <c r="B89" s="5"/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</sheetData>
  <mergeCells count="4">
    <mergeCell ref="A70:I70"/>
    <mergeCell ref="A39:I39"/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2007-10-16T19:45:19Z</dcterms:modified>
  <cp:category/>
  <cp:version/>
  <cp:contentType/>
  <cp:contentStatus/>
</cp:coreProperties>
</file>