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77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<sst xmlns="http://schemas.openxmlformats.org/spreadsheetml/2006/main" count="103" uniqueCount="49">
  <si>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</si>
  <si>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</si>
  <si>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</si>
  <si>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</si>
  <si>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</si>
  <si>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</si>
  <si>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</si>
  <si>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</si>
  <si>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</si>
  <si>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</si>
  <si>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</si>
  <si>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</si>
  <si>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</si>
  <si>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</si>
  <si>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</si>
  <si>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</si>
  <si>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</si>
  <si>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</si>
  <si>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</si>
  <si>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</si>
  <si>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BBM PR</t>
  </si>
  <si>
    <t>AVISO DE VENDA DE FEIJÃO ANÃO CORES/PRETO Nº 577/07- 16/10/2007</t>
  </si>
  <si>
    <t>Ampére</t>
  </si>
  <si>
    <t>Apucarana</t>
  </si>
  <si>
    <t>Biturana</t>
  </si>
  <si>
    <t>Campo Mourão</t>
  </si>
  <si>
    <t>Chopizinho</t>
  </si>
  <si>
    <t>Pitanga</t>
  </si>
  <si>
    <t>Prudentópolis</t>
  </si>
  <si>
    <t>Roncador</t>
  </si>
  <si>
    <t>Santo Antônio do Sudoeste</t>
  </si>
  <si>
    <t>São João</t>
  </si>
  <si>
    <t>Três Barras do Paraná</t>
  </si>
  <si>
    <t>RS</t>
  </si>
  <si>
    <t>Cruz Alta</t>
  </si>
  <si>
    <t>Frederico Westphalen</t>
  </si>
  <si>
    <t>SC</t>
  </si>
  <si>
    <t>Caibi</t>
  </si>
  <si>
    <t>Canoinhas</t>
  </si>
  <si>
    <t>Ita</t>
  </si>
  <si>
    <t>Nova Erechim</t>
  </si>
  <si>
    <t>Xanxere</t>
  </si>
  <si>
    <t>BBSB</t>
  </si>
  <si>
    <t>BCMM</t>
  </si>
  <si>
    <t>BBM GO</t>
  </si>
  <si>
    <t>BBM RS</t>
  </si>
  <si>
    <t>CANCELADO</t>
  </si>
  <si>
    <t>BBM MG</t>
  </si>
  <si>
    <t>BBM UB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</si>
</sst>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_(* #,##0.00000_);_(* \(#,##0.00000\);_(* &quot;-&quot;?????_);_(@_)"/>
    <numFmt numFmtId="185" formatCode="[$€-2]\ #,##0.00_);[Red]\([$€-2]\ #,##0.00\)"/>
    <numFmt numFmtId="186" formatCode="#,##0.000_);\(#,##0.000\)"/>
    <numFmt numFmtId="187" formatCode="0.0000"/>
    <numFmt numFmtId="188" formatCode="#,##0.0000_);\(#,##0.000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170" fontId="1" fillId="16" borderId="14" xfId="53" applyNumberFormat="1" applyFont="1" applyFill="1" applyBorder="1" applyAlignment="1">
      <alignment/>
    </xf>
    <xf numFmtId="43" fontId="1" fillId="16" borderId="14" xfId="53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4" fontId="1" fillId="0" borderId="14" xfId="53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16" borderId="17" xfId="0" applyNumberFormat="1" applyFont="1" applyFill="1" applyBorder="1" applyAlignment="1">
      <alignment/>
    </xf>
    <xf numFmtId="180" fontId="1" fillId="0" borderId="0" xfId="53" applyNumberFormat="1" applyFont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 horizontal="center" vertical="center"/>
    </xf>
    <xf numFmtId="188" fontId="1" fillId="0" borderId="0" xfId="53" applyNumberFormat="1" applyFont="1" applyAlignment="1">
      <alignment/>
    </xf>
    <xf numFmtId="187" fontId="1" fillId="0" borderId="0" xfId="53" applyNumberFormat="1" applyFont="1" applyAlignment="1">
      <alignment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1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5"/>
  <sheetViews>
    <sheetView tabSelected="1" zoomScalePageLayoutView="0" workbookViewId="0" topLeftCell="C108">
      <selection activeCell="I121" sqref="I121"/>
    </sheetView>
  </sheetViews>
  <sheetFormatPr defaultColWidth="9.140625" defaultRowHeight="12.75"/>
  <cols>
    <col min="1" max="1" width="6.28125" style="0" customWidth="1"/>
    <col min="2" max="2" width="31.140625" style="0" customWidth="1"/>
    <col min="3" max="3" width="16.00390625" style="0" customWidth="1"/>
    <col min="4" max="4" width="16.00390625" style="0" bestFit="1" customWidth="1"/>
    <col min="5" max="5" width="11.28125" style="0" bestFit="1" customWidth="1"/>
    <col min="6" max="6" width="10.140625" style="0" bestFit="1" customWidth="1"/>
    <col min="7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9" t="s">
        <v>21</v>
      </c>
      <c r="B2" s="39"/>
      <c r="C2" s="39"/>
      <c r="D2" s="39"/>
      <c r="E2" s="39"/>
      <c r="F2" s="39"/>
      <c r="G2" s="39"/>
      <c r="H2" s="39"/>
      <c r="I2" s="3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3" t="s">
        <v>7</v>
      </c>
      <c r="D5" s="4" t="s">
        <v>16</v>
      </c>
      <c r="E5" s="2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19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6" t="s">
        <v>22</v>
      </c>
      <c r="C10" s="6">
        <v>157650</v>
      </c>
      <c r="D10" s="22">
        <f>SUM(D11:D11)</f>
        <v>30000</v>
      </c>
      <c r="E10" s="32">
        <f>(D10*100)/C10</f>
        <v>19.029495718363464</v>
      </c>
      <c r="F10" s="35">
        <v>0.9</v>
      </c>
      <c r="G10" s="35">
        <v>0.9</v>
      </c>
      <c r="H10" s="31">
        <f>((G10*100)/F10)-100</f>
        <v>0</v>
      </c>
      <c r="I10" s="7">
        <f>FLOOR(G10,0.00001)*D10</f>
        <v>27000</v>
      </c>
    </row>
    <row r="11" spans="1:9" ht="13.5">
      <c r="A11" s="5"/>
      <c r="B11" s="26"/>
      <c r="C11" s="6" t="s">
        <v>42</v>
      </c>
      <c r="D11" s="22">
        <v>30000</v>
      </c>
      <c r="E11" s="32"/>
      <c r="F11" s="33"/>
      <c r="G11" s="33"/>
      <c r="H11" s="31"/>
      <c r="I11" s="7"/>
    </row>
    <row r="12" spans="1:9" ht="13.5">
      <c r="A12" s="5"/>
      <c r="B12" s="26"/>
      <c r="C12" s="6"/>
      <c r="D12" s="6"/>
      <c r="E12" s="15"/>
      <c r="F12" s="33"/>
      <c r="G12" s="33"/>
      <c r="H12" s="7"/>
      <c r="I12" s="7"/>
    </row>
    <row r="13" spans="1:9" ht="13.5">
      <c r="A13" s="5">
        <v>2</v>
      </c>
      <c r="B13" s="26" t="s">
        <v>22</v>
      </c>
      <c r="C13" s="6">
        <v>115955</v>
      </c>
      <c r="D13" s="22">
        <f>SUM(D14:D14)</f>
        <v>115955</v>
      </c>
      <c r="E13" s="32">
        <f>(D13*100)/C13</f>
        <v>100</v>
      </c>
      <c r="F13" s="35">
        <v>0.9</v>
      </c>
      <c r="G13" s="35">
        <v>1.135</v>
      </c>
      <c r="H13" s="31">
        <f>((G13*100)/F13)-100</f>
        <v>26.111111111111114</v>
      </c>
      <c r="I13" s="7">
        <f>FLOOR(G13,0.00001)*D13</f>
        <v>131608.925</v>
      </c>
    </row>
    <row r="14" spans="1:9" ht="13.5">
      <c r="A14" s="5"/>
      <c r="B14" s="26"/>
      <c r="C14" s="6" t="s">
        <v>20</v>
      </c>
      <c r="D14" s="22">
        <v>115955</v>
      </c>
      <c r="E14" s="32"/>
      <c r="F14" s="33"/>
      <c r="G14" s="33"/>
      <c r="H14" s="31"/>
      <c r="I14" s="7"/>
    </row>
    <row r="15" spans="1:9" ht="13.5">
      <c r="A15" s="5"/>
      <c r="B15" s="26"/>
      <c r="C15" s="6"/>
      <c r="D15" s="6"/>
      <c r="E15" s="15"/>
      <c r="F15" s="33"/>
      <c r="G15" s="33"/>
      <c r="H15" s="7"/>
      <c r="I15" s="7"/>
    </row>
    <row r="16" spans="1:9" ht="13.5">
      <c r="A16" s="5">
        <v>3</v>
      </c>
      <c r="B16" s="26" t="s">
        <v>23</v>
      </c>
      <c r="C16" s="6">
        <v>21479</v>
      </c>
      <c r="D16" s="22">
        <f>SUM(D17:D17)</f>
        <v>21479</v>
      </c>
      <c r="E16" s="32">
        <f>(D16*100)/C16</f>
        <v>100</v>
      </c>
      <c r="F16" s="35">
        <v>0.797</v>
      </c>
      <c r="G16" s="35">
        <v>0.86</v>
      </c>
      <c r="H16" s="31">
        <f>((G16*100)/F16)-100</f>
        <v>7.904642409033869</v>
      </c>
      <c r="I16" s="7">
        <f>FLOOR(G16,0.00001)*D16</f>
        <v>18471.940000000002</v>
      </c>
    </row>
    <row r="17" spans="1:9" ht="13.5">
      <c r="A17" s="5"/>
      <c r="B17" s="26"/>
      <c r="C17" s="6" t="s">
        <v>20</v>
      </c>
      <c r="D17" s="22">
        <v>21479</v>
      </c>
      <c r="E17" s="32"/>
      <c r="F17" s="33"/>
      <c r="G17" s="33"/>
      <c r="H17" s="31"/>
      <c r="I17" s="7"/>
    </row>
    <row r="18" spans="1:9" ht="13.5">
      <c r="A18" s="5"/>
      <c r="B18" s="26"/>
      <c r="C18" s="6"/>
      <c r="D18" s="6"/>
      <c r="E18" s="15"/>
      <c r="F18" s="33"/>
      <c r="G18" s="33"/>
      <c r="H18" s="7"/>
      <c r="I18" s="7"/>
    </row>
    <row r="19" spans="1:9" ht="13.5">
      <c r="A19" s="5">
        <v>4</v>
      </c>
      <c r="B19" s="26" t="s">
        <v>23</v>
      </c>
      <c r="C19" s="6">
        <v>14041</v>
      </c>
      <c r="D19" s="22">
        <f>SUM(D20:D20)</f>
        <v>14041</v>
      </c>
      <c r="E19" s="32">
        <f>(D19*100)/C19</f>
        <v>100</v>
      </c>
      <c r="F19" s="35">
        <v>0.8391</v>
      </c>
      <c r="G19" s="35">
        <v>0.8391</v>
      </c>
      <c r="H19" s="31">
        <f>((G19*100)/F19)-100</f>
        <v>0</v>
      </c>
      <c r="I19" s="7">
        <f>FLOOR(G19,0.00001)*D19</f>
        <v>11781.803100000001</v>
      </c>
    </row>
    <row r="20" spans="1:9" ht="13.5">
      <c r="A20" s="5"/>
      <c r="B20" s="26"/>
      <c r="C20" s="6" t="s">
        <v>20</v>
      </c>
      <c r="D20" s="22">
        <v>14041</v>
      </c>
      <c r="E20" s="32"/>
      <c r="F20" s="33"/>
      <c r="G20" s="33"/>
      <c r="H20" s="31"/>
      <c r="I20" s="7"/>
    </row>
    <row r="21" spans="1:9" ht="13.5">
      <c r="A21" s="5"/>
      <c r="B21" s="26"/>
      <c r="C21" s="6"/>
      <c r="D21" s="6"/>
      <c r="E21" s="15"/>
      <c r="F21" s="33"/>
      <c r="G21" s="33"/>
      <c r="H21" s="7"/>
      <c r="I21" s="7"/>
    </row>
    <row r="22" spans="1:9" ht="13.5">
      <c r="A22" s="5">
        <v>5</v>
      </c>
      <c r="B22" s="26" t="s">
        <v>24</v>
      </c>
      <c r="C22" s="6">
        <v>26000</v>
      </c>
      <c r="D22" s="22">
        <f>SUM(D23:D23)</f>
        <v>26000</v>
      </c>
      <c r="E22" s="32">
        <f>(D22*100)/C22</f>
        <v>100</v>
      </c>
      <c r="F22" s="35">
        <v>0.9</v>
      </c>
      <c r="G22" s="35">
        <v>1.16</v>
      </c>
      <c r="H22" s="31">
        <f>((G22*100)/F22)-100</f>
        <v>28.888888888888857</v>
      </c>
      <c r="I22" s="7">
        <f>FLOOR(G22,0.00001)*D22</f>
        <v>30160.000000000004</v>
      </c>
    </row>
    <row r="23" spans="1:9" ht="13.5">
      <c r="A23" s="5"/>
      <c r="B23" s="26"/>
      <c r="C23" s="6" t="s">
        <v>20</v>
      </c>
      <c r="D23" s="22">
        <v>26000</v>
      </c>
      <c r="E23" s="32"/>
      <c r="F23" s="33"/>
      <c r="G23" s="33"/>
      <c r="H23" s="31"/>
      <c r="I23" s="7"/>
    </row>
    <row r="24" spans="1:9" ht="13.5">
      <c r="A24" s="5"/>
      <c r="B24" s="26"/>
      <c r="C24" s="6"/>
      <c r="D24" s="6"/>
      <c r="E24" s="15"/>
      <c r="F24" s="33"/>
      <c r="G24" s="33"/>
      <c r="H24" s="7"/>
      <c r="I24" s="7"/>
    </row>
    <row r="25" spans="1:9" ht="13.5">
      <c r="A25" s="5">
        <v>6</v>
      </c>
      <c r="B25" s="26" t="s">
        <v>25</v>
      </c>
      <c r="C25" s="6">
        <v>567</v>
      </c>
      <c r="D25" s="22">
        <f>SUM(D26:D26)</f>
        <v>567</v>
      </c>
      <c r="E25" s="32">
        <f>(D25*100)/C25</f>
        <v>100</v>
      </c>
      <c r="F25" s="35">
        <v>0.7972</v>
      </c>
      <c r="G25" s="35">
        <v>0.7972</v>
      </c>
      <c r="H25" s="31">
        <f>((G25*100)/F25)-100</f>
        <v>0</v>
      </c>
      <c r="I25" s="7">
        <f>FLOOR(G25,0.00001)*D25</f>
        <v>452.0124</v>
      </c>
    </row>
    <row r="26" spans="1:9" ht="13.5">
      <c r="A26" s="5"/>
      <c r="B26" s="26"/>
      <c r="C26" s="6" t="s">
        <v>42</v>
      </c>
      <c r="D26" s="22">
        <v>567</v>
      </c>
      <c r="E26" s="32"/>
      <c r="F26" s="33"/>
      <c r="G26" s="33"/>
      <c r="H26" s="31"/>
      <c r="I26" s="7"/>
    </row>
    <row r="27" spans="1:9" ht="13.5">
      <c r="A27" s="5"/>
      <c r="B27" s="26"/>
      <c r="C27" s="6"/>
      <c r="D27" s="6"/>
      <c r="E27" s="15"/>
      <c r="F27" s="33"/>
      <c r="G27" s="33"/>
      <c r="H27" s="7"/>
      <c r="I27" s="7"/>
    </row>
    <row r="28" spans="1:9" ht="13.5">
      <c r="A28" s="5">
        <v>7</v>
      </c>
      <c r="B28" s="26" t="s">
        <v>25</v>
      </c>
      <c r="C28" s="6">
        <v>2896</v>
      </c>
      <c r="D28" s="22">
        <f>SUM(D29:D29)</f>
        <v>2896</v>
      </c>
      <c r="E28" s="32">
        <f>(D28*100)/C28</f>
        <v>100</v>
      </c>
      <c r="F28" s="35">
        <v>0.8391</v>
      </c>
      <c r="G28" s="35">
        <v>0.8391</v>
      </c>
      <c r="H28" s="31">
        <f>((G28*100)/F28)-100</f>
        <v>0</v>
      </c>
      <c r="I28" s="7">
        <f>FLOOR(G28,0.00001)*D28</f>
        <v>2430.0336</v>
      </c>
    </row>
    <row r="29" spans="1:9" ht="13.5">
      <c r="A29" s="5"/>
      <c r="B29" s="26"/>
      <c r="C29" s="6" t="s">
        <v>42</v>
      </c>
      <c r="D29" s="22">
        <v>2896</v>
      </c>
      <c r="E29" s="32"/>
      <c r="F29" s="30"/>
      <c r="G29" s="30"/>
      <c r="H29" s="31"/>
      <c r="I29" s="7"/>
    </row>
    <row r="30" spans="1:9" ht="13.5">
      <c r="A30" s="5"/>
      <c r="B30" s="26"/>
      <c r="C30" s="6"/>
      <c r="D30" s="6"/>
      <c r="E30" s="15"/>
      <c r="F30" s="15"/>
      <c r="G30" s="15"/>
      <c r="H30" s="7"/>
      <c r="I30" s="7"/>
    </row>
    <row r="31" spans="1:9" ht="13.5">
      <c r="A31" s="5">
        <v>8</v>
      </c>
      <c r="B31" s="26" t="s">
        <v>25</v>
      </c>
      <c r="C31" s="6">
        <v>94885</v>
      </c>
      <c r="D31" s="22">
        <f>SUM(D32:D32)</f>
        <v>85000</v>
      </c>
      <c r="E31" s="32">
        <f>(D31*100)/C31</f>
        <v>89.58212573114824</v>
      </c>
      <c r="F31" s="34">
        <v>0.9</v>
      </c>
      <c r="G31" s="34">
        <v>1.011</v>
      </c>
      <c r="H31" s="31">
        <f>((G31*100)/F31)-100</f>
        <v>12.333333333333329</v>
      </c>
      <c r="I31" s="7">
        <f>FLOOR(G31,0.00001)*D31</f>
        <v>85935.00000000001</v>
      </c>
    </row>
    <row r="32" spans="1:9" ht="13.5">
      <c r="A32" s="5"/>
      <c r="B32" s="26"/>
      <c r="C32" s="6" t="s">
        <v>20</v>
      </c>
      <c r="D32" s="22">
        <v>85000</v>
      </c>
      <c r="E32" s="32"/>
      <c r="F32" s="30"/>
      <c r="G32" s="30"/>
      <c r="H32" s="31"/>
      <c r="I32" s="7"/>
    </row>
    <row r="33" spans="1:9" ht="13.5">
      <c r="A33" s="5"/>
      <c r="B33" s="26"/>
      <c r="C33" s="6"/>
      <c r="D33" s="6"/>
      <c r="E33" s="15"/>
      <c r="F33" s="15"/>
      <c r="G33" s="15"/>
      <c r="H33" s="7"/>
      <c r="I33" s="7"/>
    </row>
    <row r="34" spans="1:9" ht="13.5">
      <c r="A34" s="5">
        <v>9</v>
      </c>
      <c r="B34" s="26" t="s">
        <v>26</v>
      </c>
      <c r="C34" s="6">
        <v>38462</v>
      </c>
      <c r="D34" s="22">
        <f>SUM(D35:D35)</f>
        <v>38462</v>
      </c>
      <c r="E34" s="32">
        <f>(D34*100)/C34</f>
        <v>100</v>
      </c>
      <c r="F34" s="34">
        <v>0.9</v>
      </c>
      <c r="G34" s="34">
        <v>0.93</v>
      </c>
      <c r="H34" s="31">
        <f>((G34*100)/F34)-100</f>
        <v>3.3333333333333286</v>
      </c>
      <c r="I34" s="7">
        <f>FLOOR(G34,0.00001)*D34</f>
        <v>35769.66</v>
      </c>
    </row>
    <row r="35" spans="1:9" ht="13.5">
      <c r="A35" s="5"/>
      <c r="B35" s="26"/>
      <c r="C35" s="6" t="s">
        <v>20</v>
      </c>
      <c r="D35" s="22">
        <v>38462</v>
      </c>
      <c r="E35" s="32"/>
      <c r="F35" s="30"/>
      <c r="G35" s="30"/>
      <c r="H35" s="31"/>
      <c r="I35" s="7"/>
    </row>
    <row r="36" spans="1:9" ht="13.5">
      <c r="A36" s="5"/>
      <c r="B36" s="26"/>
      <c r="C36" s="6"/>
      <c r="D36" s="6"/>
      <c r="E36" s="15"/>
      <c r="F36" s="15"/>
      <c r="G36" s="15"/>
      <c r="H36" s="7"/>
      <c r="I36" s="7"/>
    </row>
    <row r="37" spans="1:9" ht="13.5">
      <c r="A37" s="5">
        <v>10</v>
      </c>
      <c r="B37" s="26" t="s">
        <v>27</v>
      </c>
      <c r="C37" s="6">
        <v>389571</v>
      </c>
      <c r="D37" s="22">
        <f>SUM(D38:D38)</f>
        <v>389571</v>
      </c>
      <c r="E37" s="32">
        <f>(D37*100)/C37</f>
        <v>100</v>
      </c>
      <c r="F37" s="34">
        <v>0.9</v>
      </c>
      <c r="G37" s="34">
        <v>0.9</v>
      </c>
      <c r="H37" s="31">
        <f>((G37*100)/F37)-100</f>
        <v>0</v>
      </c>
      <c r="I37" s="7">
        <f>FLOOR(G37,0.00001)*D37</f>
        <v>350613.9</v>
      </c>
    </row>
    <row r="38" spans="1:9" ht="13.5">
      <c r="A38" s="5"/>
      <c r="B38" s="26"/>
      <c r="C38" s="6" t="s">
        <v>20</v>
      </c>
      <c r="D38" s="22">
        <v>389571</v>
      </c>
      <c r="E38" s="32"/>
      <c r="F38" s="30"/>
      <c r="G38" s="30"/>
      <c r="H38" s="31"/>
      <c r="I38" s="7"/>
    </row>
    <row r="39" spans="1:9" ht="13.5">
      <c r="A39" s="5"/>
      <c r="B39" s="26"/>
      <c r="C39" s="6"/>
      <c r="D39" s="6"/>
      <c r="E39" s="15"/>
      <c r="F39" s="15"/>
      <c r="G39" s="15"/>
      <c r="H39" s="7"/>
      <c r="I39" s="7"/>
    </row>
    <row r="40" spans="1:9" ht="13.5">
      <c r="A40" s="5">
        <v>11</v>
      </c>
      <c r="B40" s="26" t="s">
        <v>28</v>
      </c>
      <c r="C40" s="6">
        <v>261344</v>
      </c>
      <c r="D40" s="22">
        <f>SUM(D41:D41)</f>
        <v>261344</v>
      </c>
      <c r="E40" s="32">
        <f>(D40*100)/C40</f>
        <v>100</v>
      </c>
      <c r="F40" s="34">
        <v>0.9</v>
      </c>
      <c r="G40" s="34">
        <v>0.97</v>
      </c>
      <c r="H40" s="31">
        <f>((G40*100)/F40)-100</f>
        <v>7.7777777777777715</v>
      </c>
      <c r="I40" s="7">
        <f>FLOOR(G40,0.00001)*D40</f>
        <v>253503.68000000002</v>
      </c>
    </row>
    <row r="41" spans="1:9" ht="13.5">
      <c r="A41" s="5"/>
      <c r="B41" s="26"/>
      <c r="C41" s="6" t="s">
        <v>20</v>
      </c>
      <c r="D41" s="22">
        <v>261344</v>
      </c>
      <c r="E41" s="32"/>
      <c r="F41" s="30"/>
      <c r="G41" s="30"/>
      <c r="H41" s="31"/>
      <c r="I41" s="7"/>
    </row>
    <row r="42" spans="1:9" ht="13.5">
      <c r="A42" s="5"/>
      <c r="B42" s="26"/>
      <c r="C42" s="6"/>
      <c r="D42" s="6"/>
      <c r="E42" s="15"/>
      <c r="F42" s="15"/>
      <c r="G42" s="15"/>
      <c r="H42" s="7"/>
      <c r="I42" s="7"/>
    </row>
    <row r="43" spans="1:9" ht="13.5">
      <c r="A43" s="5">
        <v>12</v>
      </c>
      <c r="B43" s="26" t="s">
        <v>28</v>
      </c>
      <c r="C43" s="6">
        <v>300000</v>
      </c>
      <c r="D43" s="22">
        <f>SUM(D44:D44)</f>
        <v>300000</v>
      </c>
      <c r="E43" s="32">
        <f>(D43*100)/C43</f>
        <v>100</v>
      </c>
      <c r="F43" s="34">
        <v>0.9</v>
      </c>
      <c r="G43" s="34">
        <v>1.1333</v>
      </c>
      <c r="H43" s="31">
        <f>((G43*100)/F43)-100</f>
        <v>25.922222222222217</v>
      </c>
      <c r="I43" s="7">
        <f>FLOOR(G43,0.00001)*D43</f>
        <v>339990.00000000006</v>
      </c>
    </row>
    <row r="44" spans="1:9" ht="13.5">
      <c r="A44" s="5"/>
      <c r="B44" s="26"/>
      <c r="C44" s="6" t="s">
        <v>20</v>
      </c>
      <c r="D44" s="22">
        <v>300000</v>
      </c>
      <c r="E44" s="32"/>
      <c r="F44" s="30"/>
      <c r="G44" s="30"/>
      <c r="H44" s="31"/>
      <c r="I44" s="7"/>
    </row>
    <row r="45" spans="1:9" ht="13.5">
      <c r="A45" s="5"/>
      <c r="B45" s="26"/>
      <c r="C45" s="6"/>
      <c r="D45" s="6"/>
      <c r="E45" s="15"/>
      <c r="F45" s="15"/>
      <c r="G45" s="15"/>
      <c r="H45" s="7"/>
      <c r="I45" s="7"/>
    </row>
    <row r="46" spans="1:9" ht="13.5">
      <c r="A46" s="5">
        <v>13</v>
      </c>
      <c r="B46" s="26" t="s">
        <v>29</v>
      </c>
      <c r="C46" s="6">
        <v>19192</v>
      </c>
      <c r="D46" s="22">
        <f>SUM(D47:D47)</f>
        <v>19192</v>
      </c>
      <c r="E46" s="32">
        <f>(D46*100)/C46</f>
        <v>100</v>
      </c>
      <c r="F46" s="34">
        <v>0.7972</v>
      </c>
      <c r="G46" s="34">
        <v>0.8825</v>
      </c>
      <c r="H46" s="31">
        <f>((G46*100)/F46)-100</f>
        <v>10.699949824385342</v>
      </c>
      <c r="I46" s="7">
        <f>FLOOR(G46,0.00001)*D46</f>
        <v>16936.940000000002</v>
      </c>
    </row>
    <row r="47" spans="1:9" ht="13.5">
      <c r="A47" s="5"/>
      <c r="B47" s="26"/>
      <c r="C47" s="6" t="s">
        <v>42</v>
      </c>
      <c r="D47" s="22">
        <v>19192</v>
      </c>
      <c r="E47" s="32"/>
      <c r="F47" s="30"/>
      <c r="G47" s="30"/>
      <c r="H47" s="31"/>
      <c r="I47" s="7"/>
    </row>
    <row r="48" spans="1:9" ht="13.5">
      <c r="A48" s="5"/>
      <c r="B48" s="26"/>
      <c r="C48" s="6"/>
      <c r="D48" s="6"/>
      <c r="E48" s="15"/>
      <c r="F48" s="15"/>
      <c r="G48" s="15"/>
      <c r="H48" s="7"/>
      <c r="I48" s="7"/>
    </row>
    <row r="49" spans="1:9" ht="13.5">
      <c r="A49" s="5">
        <v>14</v>
      </c>
      <c r="B49" s="26" t="s">
        <v>30</v>
      </c>
      <c r="C49" s="6">
        <v>179039</v>
      </c>
      <c r="D49" s="22">
        <f>SUM(D50:D52)</f>
        <v>179039</v>
      </c>
      <c r="E49" s="32">
        <f>(D49*100)/C49</f>
        <v>100</v>
      </c>
      <c r="F49" s="34">
        <v>0.8391</v>
      </c>
      <c r="G49" s="34">
        <v>0.99</v>
      </c>
      <c r="H49" s="31">
        <f>((G49*100)/F49)-100</f>
        <v>17.983553807651063</v>
      </c>
      <c r="I49" s="7">
        <f>FLOOR(G49,0.00001)*D49</f>
        <v>177248.61000000002</v>
      </c>
    </row>
    <row r="50" spans="1:9" ht="13.5">
      <c r="A50" s="5"/>
      <c r="B50" s="26"/>
      <c r="C50" s="6" t="s">
        <v>43</v>
      </c>
      <c r="D50" s="22">
        <v>40000</v>
      </c>
      <c r="E50" s="32"/>
      <c r="F50" s="31"/>
      <c r="G50" s="31"/>
      <c r="H50" s="31"/>
      <c r="I50" s="7"/>
    </row>
    <row r="51" spans="1:9" ht="13.5">
      <c r="A51" s="5"/>
      <c r="B51" s="26"/>
      <c r="C51" s="6" t="s">
        <v>42</v>
      </c>
      <c r="D51" s="22">
        <v>66039</v>
      </c>
      <c r="E51" s="32"/>
      <c r="F51" s="31"/>
      <c r="G51" s="31"/>
      <c r="H51" s="31"/>
      <c r="I51" s="7"/>
    </row>
    <row r="52" spans="1:9" ht="13.5">
      <c r="A52" s="5"/>
      <c r="B52" s="26"/>
      <c r="C52" s="6" t="s">
        <v>20</v>
      </c>
      <c r="D52" s="22">
        <v>73000</v>
      </c>
      <c r="E52" s="32"/>
      <c r="F52" s="31"/>
      <c r="G52" s="31"/>
      <c r="H52" s="31"/>
      <c r="I52" s="7"/>
    </row>
    <row r="53" spans="1:9" ht="13.5">
      <c r="A53" s="5"/>
      <c r="B53" s="26"/>
      <c r="C53" s="6"/>
      <c r="D53" s="6"/>
      <c r="E53" s="15"/>
      <c r="F53" s="15"/>
      <c r="G53" s="15"/>
      <c r="H53" s="7"/>
      <c r="I53" s="7"/>
    </row>
    <row r="54" spans="1:9" ht="13.5">
      <c r="A54" s="5">
        <v>15</v>
      </c>
      <c r="B54" s="26" t="s">
        <v>31</v>
      </c>
      <c r="C54" s="6">
        <v>313842</v>
      </c>
      <c r="D54" s="22">
        <f>SUM(D55:D57)</f>
        <v>313842</v>
      </c>
      <c r="E54" s="32">
        <f>(D54*100)/C54</f>
        <v>100</v>
      </c>
      <c r="F54" s="34">
        <v>0.9</v>
      </c>
      <c r="G54" s="34">
        <v>1.0333</v>
      </c>
      <c r="H54" s="31">
        <f>((G54*100)/F54)-100</f>
        <v>14.811111111111117</v>
      </c>
      <c r="I54" s="7">
        <f>FLOOR(G54,0.00001)*D54</f>
        <v>324292.93860000005</v>
      </c>
    </row>
    <row r="55" spans="1:9" ht="13.5">
      <c r="A55" s="5"/>
      <c r="B55" s="26"/>
      <c r="C55" s="6" t="s">
        <v>42</v>
      </c>
      <c r="D55" s="22">
        <v>80000</v>
      </c>
      <c r="E55" s="32"/>
      <c r="F55" s="31"/>
      <c r="G55" s="31"/>
      <c r="H55" s="31"/>
      <c r="I55" s="7"/>
    </row>
    <row r="56" spans="1:9" ht="13.5">
      <c r="A56" s="5"/>
      <c r="B56" s="26"/>
      <c r="C56" s="6" t="s">
        <v>20</v>
      </c>
      <c r="D56" s="22">
        <v>203842</v>
      </c>
      <c r="E56" s="32"/>
      <c r="F56" s="31"/>
      <c r="G56" s="31"/>
      <c r="H56" s="31"/>
      <c r="I56" s="7"/>
    </row>
    <row r="57" spans="1:9" ht="13.5">
      <c r="A57" s="5"/>
      <c r="B57" s="26"/>
      <c r="C57" s="6" t="s">
        <v>44</v>
      </c>
      <c r="D57" s="22">
        <v>30000</v>
      </c>
      <c r="E57" s="32"/>
      <c r="F57" s="30"/>
      <c r="G57" s="30"/>
      <c r="H57" s="31"/>
      <c r="I57" s="7"/>
    </row>
    <row r="58" spans="1:9" ht="13.5">
      <c r="A58" s="5"/>
      <c r="B58" s="26"/>
      <c r="C58" s="6"/>
      <c r="D58" s="6"/>
      <c r="E58" s="15"/>
      <c r="F58" s="15"/>
      <c r="G58" s="15"/>
      <c r="H58" s="7"/>
      <c r="I58" s="7"/>
    </row>
    <row r="59" spans="1:9" ht="13.5">
      <c r="A59" s="5">
        <v>16</v>
      </c>
      <c r="B59" s="26" t="s">
        <v>32</v>
      </c>
      <c r="C59" s="6">
        <v>81108</v>
      </c>
      <c r="D59" s="22">
        <f>SUM(D60:D60)</f>
        <v>30000</v>
      </c>
      <c r="E59" s="32">
        <f>(D59*100)/C59</f>
        <v>36.98772007693446</v>
      </c>
      <c r="F59" s="33">
        <v>0.9</v>
      </c>
      <c r="G59" s="34">
        <v>0.9</v>
      </c>
      <c r="H59" s="31">
        <f>((G59*100)/F59)-100</f>
        <v>0</v>
      </c>
      <c r="I59" s="7">
        <f>FLOOR(G59,0.00001)*D59</f>
        <v>27000</v>
      </c>
    </row>
    <row r="60" spans="1:9" ht="13.5">
      <c r="A60" s="5"/>
      <c r="B60" s="26"/>
      <c r="C60" s="6" t="s">
        <v>44</v>
      </c>
      <c r="D60" s="22">
        <v>30000</v>
      </c>
      <c r="E60" s="32"/>
      <c r="F60" s="30"/>
      <c r="G60" s="30"/>
      <c r="H60" s="31"/>
      <c r="I60" s="7"/>
    </row>
    <row r="61" spans="1:9" ht="13.5">
      <c r="A61" s="5"/>
      <c r="B61" s="26"/>
      <c r="C61" s="6"/>
      <c r="D61" s="6"/>
      <c r="E61" s="15"/>
      <c r="F61" s="15"/>
      <c r="G61" s="15"/>
      <c r="H61" s="7"/>
      <c r="I61" s="7"/>
    </row>
    <row r="62" spans="1:9" ht="13.5">
      <c r="A62" s="11"/>
      <c r="B62" s="17" t="s">
        <v>14</v>
      </c>
      <c r="C62" s="12">
        <f>SUM(C9:C61)</f>
        <v>2016031</v>
      </c>
      <c r="D62" s="20">
        <f>SUM(D10,D13,D16,D19,D22,D25,D28,D31,D34,D37,D40,D43,D46,D49,D54,D59)</f>
        <v>1827388</v>
      </c>
      <c r="E62" s="27">
        <f>(D62*100)/C62</f>
        <v>90.64285221804624</v>
      </c>
      <c r="F62" s="21"/>
      <c r="G62" s="21"/>
      <c r="H62" s="13"/>
      <c r="I62" s="28">
        <f>SUM(I9:I61)</f>
        <v>1833195.4427000002</v>
      </c>
    </row>
    <row r="63" ht="12.75">
      <c r="C63" s="16"/>
    </row>
    <row r="64" spans="1:9" ht="13.5">
      <c r="A64" s="36" t="s">
        <v>33</v>
      </c>
      <c r="B64" s="37"/>
      <c r="C64" s="37"/>
      <c r="D64" s="37"/>
      <c r="E64" s="37"/>
      <c r="F64" s="37"/>
      <c r="G64" s="37"/>
      <c r="H64" s="37"/>
      <c r="I64" s="38"/>
    </row>
    <row r="65" spans="1:9" ht="14.25" customHeight="1">
      <c r="A65" s="9"/>
      <c r="B65" s="9"/>
      <c r="C65" s="9"/>
      <c r="D65" s="9"/>
      <c r="E65" s="9"/>
      <c r="F65" s="9"/>
      <c r="G65" s="9"/>
      <c r="H65" s="9"/>
      <c r="I65" s="10"/>
    </row>
    <row r="66" spans="1:9" ht="13.5">
      <c r="A66" s="5">
        <v>17</v>
      </c>
      <c r="B66" s="26" t="s">
        <v>34</v>
      </c>
      <c r="C66" s="6">
        <v>155582</v>
      </c>
      <c r="D66" s="22">
        <f>SUM(D67:D67)</f>
        <v>155582</v>
      </c>
      <c r="E66" s="32">
        <f>(D66*100)/C66</f>
        <v>100</v>
      </c>
      <c r="F66" s="33">
        <v>0.9</v>
      </c>
      <c r="G66" s="33">
        <v>1.051</v>
      </c>
      <c r="H66" s="31">
        <f>((G66*100)/F66)-100</f>
        <v>16.77777777777777</v>
      </c>
      <c r="I66" s="7">
        <f>FLOOR(G66,0.00001)*D66</f>
        <v>163516.68200000003</v>
      </c>
    </row>
    <row r="67" spans="1:9" ht="13.5">
      <c r="A67" s="5"/>
      <c r="B67" s="26"/>
      <c r="C67" s="6" t="s">
        <v>20</v>
      </c>
      <c r="D67" s="22">
        <v>155582</v>
      </c>
      <c r="E67" s="32"/>
      <c r="F67" s="30"/>
      <c r="G67" s="30"/>
      <c r="H67" s="31"/>
      <c r="I67" s="7"/>
    </row>
    <row r="68" spans="1:9" ht="13.5">
      <c r="A68" s="5"/>
      <c r="B68" s="26"/>
      <c r="C68" s="6"/>
      <c r="D68" s="6"/>
      <c r="E68" s="15"/>
      <c r="F68" s="15"/>
      <c r="G68" s="15"/>
      <c r="H68" s="7"/>
      <c r="I68" s="7"/>
    </row>
    <row r="69" spans="1:9" ht="13.5">
      <c r="A69" s="5">
        <v>18</v>
      </c>
      <c r="B69" s="26" t="s">
        <v>34</v>
      </c>
      <c r="C69" s="6">
        <v>28383</v>
      </c>
      <c r="D69" s="22">
        <f>SUM(D70:D70)</f>
        <v>28383</v>
      </c>
      <c r="E69" s="32">
        <f>(D69*100)/C69</f>
        <v>100</v>
      </c>
      <c r="F69" s="33">
        <v>0.9</v>
      </c>
      <c r="G69" s="33">
        <v>1.005</v>
      </c>
      <c r="H69" s="31">
        <f>((G69*100)/F69)-100</f>
        <v>11.666666666666643</v>
      </c>
      <c r="I69" s="7">
        <f>FLOOR(G69,0.00001)*D69</f>
        <v>28524.915000000005</v>
      </c>
    </row>
    <row r="70" spans="1:9" ht="13.5">
      <c r="A70" s="5"/>
      <c r="B70" s="26"/>
      <c r="C70" s="6" t="s">
        <v>20</v>
      </c>
      <c r="D70" s="22">
        <v>28383</v>
      </c>
      <c r="E70" s="32"/>
      <c r="F70" s="30"/>
      <c r="G70" s="30"/>
      <c r="H70" s="31"/>
      <c r="I70" s="7"/>
    </row>
    <row r="71" spans="1:9" ht="13.5">
      <c r="A71" s="5"/>
      <c r="B71" s="26"/>
      <c r="C71" s="6"/>
      <c r="D71" s="6"/>
      <c r="E71" s="15"/>
      <c r="F71" s="15"/>
      <c r="G71" s="15"/>
      <c r="H71" s="7"/>
      <c r="I71" s="7"/>
    </row>
    <row r="72" spans="1:9" ht="13.5">
      <c r="A72" s="5">
        <v>19</v>
      </c>
      <c r="B72" s="26" t="s">
        <v>34</v>
      </c>
      <c r="C72" s="6">
        <v>15526</v>
      </c>
      <c r="D72" s="22">
        <f>SUM(D73:D73)</f>
        <v>15526</v>
      </c>
      <c r="E72" s="32">
        <f>(D72*100)/C72</f>
        <v>100</v>
      </c>
      <c r="F72" s="33">
        <v>0.9</v>
      </c>
      <c r="G72" s="33">
        <v>1.2</v>
      </c>
      <c r="H72" s="31">
        <f>((G72*100)/F72)-100</f>
        <v>33.33333333333334</v>
      </c>
      <c r="I72" s="7">
        <f>FLOOR(G72,0.00001)*D72</f>
        <v>18631.200000000004</v>
      </c>
    </row>
    <row r="73" spans="1:9" ht="13.5">
      <c r="A73" s="5"/>
      <c r="B73" s="26"/>
      <c r="C73" s="6" t="s">
        <v>20</v>
      </c>
      <c r="D73" s="22">
        <v>15526</v>
      </c>
      <c r="E73" s="32"/>
      <c r="F73" s="30"/>
      <c r="G73" s="30"/>
      <c r="H73" s="31"/>
      <c r="I73" s="7"/>
    </row>
    <row r="74" spans="1:9" ht="13.5">
      <c r="A74" s="5"/>
      <c r="B74" s="26"/>
      <c r="C74" s="6"/>
      <c r="D74" s="6"/>
      <c r="E74" s="15"/>
      <c r="F74" s="15"/>
      <c r="G74" s="15"/>
      <c r="H74" s="7"/>
      <c r="I74" s="7"/>
    </row>
    <row r="75" spans="1:9" ht="13.5">
      <c r="A75" s="5">
        <v>20</v>
      </c>
      <c r="B75" s="26" t="s">
        <v>35</v>
      </c>
      <c r="C75" s="6">
        <v>526244</v>
      </c>
      <c r="D75" s="22">
        <f>SUM(D76:D78)</f>
        <v>420000</v>
      </c>
      <c r="E75" s="32">
        <f>(D75*100)/C75</f>
        <v>79.81088620487834</v>
      </c>
      <c r="F75" s="33">
        <v>0.9</v>
      </c>
      <c r="G75" s="33">
        <v>0.9</v>
      </c>
      <c r="H75" s="31">
        <f>((G75*100)/F75)-100</f>
        <v>0</v>
      </c>
      <c r="I75" s="7">
        <f>FLOOR(G75,0.00001)*D75</f>
        <v>378000</v>
      </c>
    </row>
    <row r="76" spans="1:9" ht="13.5">
      <c r="A76" s="5"/>
      <c r="B76" s="26"/>
      <c r="C76" s="6" t="s">
        <v>42</v>
      </c>
      <c r="D76" s="22">
        <v>60000</v>
      </c>
      <c r="E76" s="32"/>
      <c r="F76" s="30"/>
      <c r="G76" s="30"/>
      <c r="H76" s="31"/>
      <c r="I76" s="7"/>
    </row>
    <row r="77" spans="1:9" ht="13.5">
      <c r="A77" s="5"/>
      <c r="B77" s="26"/>
      <c r="C77" s="6" t="s">
        <v>20</v>
      </c>
      <c r="D77" s="22">
        <v>120000</v>
      </c>
      <c r="E77" s="32"/>
      <c r="F77" s="30"/>
      <c r="G77" s="30"/>
      <c r="H77" s="31"/>
      <c r="I77" s="7"/>
    </row>
    <row r="78" spans="1:9" ht="13.5">
      <c r="A78" s="5"/>
      <c r="B78" s="26"/>
      <c r="C78" s="6" t="s">
        <v>45</v>
      </c>
      <c r="D78" s="22">
        <v>240000</v>
      </c>
      <c r="E78" s="32"/>
      <c r="F78" s="30"/>
      <c r="G78" s="30"/>
      <c r="H78" s="31"/>
      <c r="I78" s="7"/>
    </row>
    <row r="79" spans="1:9" ht="13.5">
      <c r="A79" s="5"/>
      <c r="B79" s="26"/>
      <c r="C79" s="6"/>
      <c r="D79" s="6"/>
      <c r="E79" s="15"/>
      <c r="F79" s="15"/>
      <c r="G79" s="15"/>
      <c r="H79" s="7"/>
      <c r="I79" s="7"/>
    </row>
    <row r="80" spans="1:9" ht="13.5">
      <c r="A80" s="11"/>
      <c r="B80" s="17" t="s">
        <v>14</v>
      </c>
      <c r="C80" s="12">
        <f>SUM(C65:C79)</f>
        <v>725735</v>
      </c>
      <c r="D80" s="20">
        <f>SUM(D66,D69,D72,D75)</f>
        <v>619491</v>
      </c>
      <c r="E80" s="27">
        <f>(D80*100)/C80</f>
        <v>85.36049659999863</v>
      </c>
      <c r="F80" s="21"/>
      <c r="G80" s="21"/>
      <c r="H80" s="13"/>
      <c r="I80" s="28">
        <f>SUM(I65:I79)</f>
        <v>588672.797</v>
      </c>
    </row>
    <row r="81" spans="1:9" ht="13.5">
      <c r="A81" s="5"/>
      <c r="B81" s="14"/>
      <c r="C81" s="6"/>
      <c r="D81" s="6"/>
      <c r="E81" s="25"/>
      <c r="F81" s="15"/>
      <c r="G81" s="15"/>
      <c r="H81" s="7"/>
      <c r="I81" s="7"/>
    </row>
    <row r="82" spans="1:9" ht="13.5">
      <c r="A82" s="36" t="s">
        <v>36</v>
      </c>
      <c r="B82" s="37"/>
      <c r="C82" s="37"/>
      <c r="D82" s="37"/>
      <c r="E82" s="37"/>
      <c r="F82" s="37"/>
      <c r="G82" s="37"/>
      <c r="H82" s="37"/>
      <c r="I82" s="38"/>
    </row>
    <row r="83" spans="1:9" ht="13.5">
      <c r="A83" s="9"/>
      <c r="B83" s="9"/>
      <c r="C83" s="9"/>
      <c r="D83" s="9"/>
      <c r="E83" s="9"/>
      <c r="F83" s="9"/>
      <c r="G83" s="9"/>
      <c r="H83" s="9"/>
      <c r="I83" s="10"/>
    </row>
    <row r="84" spans="1:9" ht="13.5">
      <c r="A84" s="5">
        <v>21</v>
      </c>
      <c r="B84" s="26" t="s">
        <v>37</v>
      </c>
      <c r="C84" s="6">
        <v>466977</v>
      </c>
      <c r="D84" s="22">
        <f>SUM(D85:D86)</f>
        <v>400000</v>
      </c>
      <c r="E84" s="32">
        <f>(D84*100)/C84</f>
        <v>85.65732359409564</v>
      </c>
      <c r="F84" s="33">
        <v>0.9</v>
      </c>
      <c r="G84" s="33">
        <v>0.9</v>
      </c>
      <c r="H84" s="31">
        <f>((G84*100)/F84)-100</f>
        <v>0</v>
      </c>
      <c r="I84" s="7">
        <f>FLOOR(G84,0.00001)*D84</f>
        <v>360000</v>
      </c>
    </row>
    <row r="85" spans="1:9" ht="13.5">
      <c r="A85" s="5"/>
      <c r="B85" s="26"/>
      <c r="C85" s="6" t="s">
        <v>42</v>
      </c>
      <c r="D85" s="22">
        <v>120000</v>
      </c>
      <c r="E85" s="32"/>
      <c r="F85" s="30"/>
      <c r="G85" s="30"/>
      <c r="H85" s="31"/>
      <c r="I85" s="7"/>
    </row>
    <row r="86" spans="1:9" ht="13.5">
      <c r="A86" s="5"/>
      <c r="B86" s="26"/>
      <c r="C86" s="6" t="s">
        <v>20</v>
      </c>
      <c r="D86" s="22">
        <v>280000</v>
      </c>
      <c r="E86" s="32"/>
      <c r="F86" s="30"/>
      <c r="G86" s="30"/>
      <c r="H86" s="31"/>
      <c r="I86" s="7"/>
    </row>
    <row r="87" spans="1:9" ht="13.5">
      <c r="A87" s="5"/>
      <c r="B87" s="26"/>
      <c r="C87" s="6"/>
      <c r="D87" s="6"/>
      <c r="E87" s="15"/>
      <c r="F87" s="15"/>
      <c r="G87" s="15"/>
      <c r="H87" s="7"/>
      <c r="I87" s="7"/>
    </row>
    <row r="88" spans="1:9" ht="13.5">
      <c r="A88" s="5">
        <v>22</v>
      </c>
      <c r="B88" s="26" t="s">
        <v>38</v>
      </c>
      <c r="C88" s="6">
        <v>0</v>
      </c>
      <c r="D88" s="22">
        <f>SUM(D89:D89)</f>
        <v>0</v>
      </c>
      <c r="E88" s="32">
        <v>0</v>
      </c>
      <c r="F88" s="33">
        <v>0</v>
      </c>
      <c r="G88" s="33"/>
      <c r="H88" s="31">
        <v>0</v>
      </c>
      <c r="I88" s="7">
        <f>FLOOR(G88,0.00001)*D88</f>
        <v>0</v>
      </c>
    </row>
    <row r="89" spans="1:9" ht="13.5">
      <c r="A89" s="5"/>
      <c r="B89" s="26"/>
      <c r="C89" s="6" t="s">
        <v>46</v>
      </c>
      <c r="D89" s="22"/>
      <c r="E89" s="32"/>
      <c r="F89" s="30"/>
      <c r="G89" s="30"/>
      <c r="H89" s="31"/>
      <c r="I89" s="7"/>
    </row>
    <row r="90" spans="1:9" ht="13.5">
      <c r="A90" s="5"/>
      <c r="B90" s="26"/>
      <c r="C90" s="6"/>
      <c r="D90" s="6"/>
      <c r="E90" s="15"/>
      <c r="F90" s="15"/>
      <c r="G90" s="15"/>
      <c r="H90" s="7"/>
      <c r="I90" s="7"/>
    </row>
    <row r="91" spans="1:9" ht="13.5">
      <c r="A91" s="5">
        <v>23</v>
      </c>
      <c r="B91" s="26" t="s">
        <v>39</v>
      </c>
      <c r="C91" s="6">
        <v>176160</v>
      </c>
      <c r="D91" s="22">
        <f>SUM(D92:D94)</f>
        <v>176160</v>
      </c>
      <c r="E91" s="32">
        <f>(D91*100)/C91</f>
        <v>100</v>
      </c>
      <c r="F91" s="33">
        <v>0.9</v>
      </c>
      <c r="G91" s="33">
        <v>0.9999</v>
      </c>
      <c r="H91" s="31">
        <f>((G91*100)/F91)-100</f>
        <v>11.099999999999994</v>
      </c>
      <c r="I91" s="7">
        <f>FLOOR(G91,0.00001)*D91</f>
        <v>176142.38400000002</v>
      </c>
    </row>
    <row r="92" spans="1:9" ht="13.5">
      <c r="A92" s="5"/>
      <c r="B92" s="26"/>
      <c r="C92" s="6" t="s">
        <v>42</v>
      </c>
      <c r="D92" s="22">
        <v>30000</v>
      </c>
      <c r="E92" s="32"/>
      <c r="F92" s="30"/>
      <c r="G92" s="30"/>
      <c r="H92" s="31"/>
      <c r="I92" s="7"/>
    </row>
    <row r="93" spans="1:9" ht="13.5">
      <c r="A93" s="5"/>
      <c r="B93" s="26"/>
      <c r="C93" s="6" t="s">
        <v>20</v>
      </c>
      <c r="D93" s="22">
        <v>88160</v>
      </c>
      <c r="E93" s="32"/>
      <c r="F93" s="30"/>
      <c r="G93" s="30"/>
      <c r="H93" s="31"/>
      <c r="I93" s="7"/>
    </row>
    <row r="94" spans="1:9" ht="13.5">
      <c r="A94" s="5"/>
      <c r="B94" s="26"/>
      <c r="C94" s="6" t="s">
        <v>47</v>
      </c>
      <c r="D94" s="22">
        <v>58000</v>
      </c>
      <c r="E94" s="32"/>
      <c r="F94" s="30"/>
      <c r="G94" s="30"/>
      <c r="H94" s="31"/>
      <c r="I94" s="7"/>
    </row>
    <row r="95" spans="1:9" ht="13.5">
      <c r="A95" s="5"/>
      <c r="B95" s="26"/>
      <c r="C95" s="6"/>
      <c r="D95" s="6"/>
      <c r="E95" s="15"/>
      <c r="F95" s="15"/>
      <c r="G95" s="15"/>
      <c r="H95" s="7"/>
      <c r="I95" s="7"/>
    </row>
    <row r="96" spans="1:9" ht="13.5">
      <c r="A96" s="5">
        <v>24</v>
      </c>
      <c r="B96" s="26" t="s">
        <v>39</v>
      </c>
      <c r="C96" s="6">
        <v>180000</v>
      </c>
      <c r="D96" s="22">
        <f>SUM(D97:D99)</f>
        <v>180000</v>
      </c>
      <c r="E96" s="32">
        <f>(D96*100)/C96</f>
        <v>100</v>
      </c>
      <c r="F96" s="33">
        <v>0.9</v>
      </c>
      <c r="G96" s="33">
        <v>1.01</v>
      </c>
      <c r="H96" s="31">
        <f>((G96*100)/F96)-100</f>
        <v>12.222222222222214</v>
      </c>
      <c r="I96" s="7">
        <f>FLOOR(G96,0.00001)*D96</f>
        <v>181800</v>
      </c>
    </row>
    <row r="97" spans="1:9" ht="13.5">
      <c r="A97" s="5"/>
      <c r="B97" s="26"/>
      <c r="C97" s="6" t="s">
        <v>42</v>
      </c>
      <c r="D97" s="22">
        <v>30000</v>
      </c>
      <c r="E97" s="32"/>
      <c r="F97" s="30"/>
      <c r="G97" s="30"/>
      <c r="H97" s="31"/>
      <c r="I97" s="7"/>
    </row>
    <row r="98" spans="1:9" ht="13.5">
      <c r="A98" s="5"/>
      <c r="B98" s="26"/>
      <c r="C98" s="6" t="s">
        <v>20</v>
      </c>
      <c r="D98" s="22">
        <v>120000</v>
      </c>
      <c r="E98" s="32"/>
      <c r="F98" s="30"/>
      <c r="G98" s="30"/>
      <c r="H98" s="31"/>
      <c r="I98" s="7"/>
    </row>
    <row r="99" spans="1:9" ht="13.5">
      <c r="A99" s="5"/>
      <c r="B99" s="26"/>
      <c r="C99" s="6" t="s">
        <v>47</v>
      </c>
      <c r="D99" s="6">
        <v>30000</v>
      </c>
      <c r="E99" s="32"/>
      <c r="F99" s="30"/>
      <c r="G99" s="30"/>
      <c r="H99" s="31"/>
      <c r="I99" s="7"/>
    </row>
    <row r="100" spans="1:9" ht="13.5">
      <c r="A100" s="5"/>
      <c r="B100" s="26"/>
      <c r="C100" s="6"/>
      <c r="D100" s="6"/>
      <c r="E100" s="15"/>
      <c r="F100" s="15"/>
      <c r="G100" s="15"/>
      <c r="H100" s="7"/>
      <c r="I100" s="7"/>
    </row>
    <row r="101" spans="1:9" ht="13.5">
      <c r="A101" s="5">
        <v>25</v>
      </c>
      <c r="B101" s="26" t="s">
        <v>40</v>
      </c>
      <c r="C101" s="6">
        <v>288480</v>
      </c>
      <c r="D101" s="22">
        <f>SUM(D102:D103)</f>
        <v>288480</v>
      </c>
      <c r="E101" s="32">
        <f>(D101*100)/C101</f>
        <v>100</v>
      </c>
      <c r="F101" s="33">
        <v>0.7972</v>
      </c>
      <c r="G101" s="33">
        <v>1.01</v>
      </c>
      <c r="H101" s="31">
        <f>((G101*100)/F101)-100</f>
        <v>26.693426994480674</v>
      </c>
      <c r="I101" s="7">
        <f>FLOOR(G101,0.00001)*D101</f>
        <v>291364.8</v>
      </c>
    </row>
    <row r="102" spans="1:9" ht="13.5">
      <c r="A102" s="5"/>
      <c r="B102" s="26"/>
      <c r="C102" s="6" t="s">
        <v>42</v>
      </c>
      <c r="D102" s="22">
        <v>80000</v>
      </c>
      <c r="E102" s="32"/>
      <c r="F102" s="30"/>
      <c r="G102" s="30"/>
      <c r="H102" s="31"/>
      <c r="I102" s="7"/>
    </row>
    <row r="103" spans="1:9" ht="13.5">
      <c r="A103" s="5"/>
      <c r="B103" s="26"/>
      <c r="C103" s="6" t="s">
        <v>20</v>
      </c>
      <c r="D103" s="6">
        <v>208480</v>
      </c>
      <c r="E103" s="32"/>
      <c r="F103" s="30"/>
      <c r="G103" s="30"/>
      <c r="H103" s="31"/>
      <c r="I103" s="7"/>
    </row>
    <row r="104" spans="1:9" ht="13.5">
      <c r="A104" s="5"/>
      <c r="B104" s="26"/>
      <c r="C104" s="6"/>
      <c r="D104" s="6"/>
      <c r="E104" s="15"/>
      <c r="F104" s="15"/>
      <c r="G104" s="15"/>
      <c r="H104" s="7"/>
      <c r="I104" s="7"/>
    </row>
    <row r="105" spans="1:9" ht="13.5">
      <c r="A105" s="5">
        <v>26</v>
      </c>
      <c r="B105" s="26" t="s">
        <v>40</v>
      </c>
      <c r="C105" s="6">
        <v>636174</v>
      </c>
      <c r="D105" s="22">
        <f>SUM(D106:D110)</f>
        <v>636174</v>
      </c>
      <c r="E105" s="32">
        <f>(D105*100)/C105</f>
        <v>100</v>
      </c>
      <c r="F105" s="33">
        <v>0.8391</v>
      </c>
      <c r="G105" s="33">
        <v>1.0222</v>
      </c>
      <c r="H105" s="31">
        <f>((G105*100)/F105)-100</f>
        <v>21.82099868907163</v>
      </c>
      <c r="I105" s="7">
        <f>FLOOR(G105,0.00001)*D105</f>
        <v>650297.0628</v>
      </c>
    </row>
    <row r="106" spans="1:9" ht="13.5">
      <c r="A106" s="5"/>
      <c r="B106" s="26"/>
      <c r="C106" s="6" t="s">
        <v>42</v>
      </c>
      <c r="D106" s="22">
        <v>160000</v>
      </c>
      <c r="E106" s="32"/>
      <c r="F106" s="30"/>
      <c r="G106" s="30"/>
      <c r="H106" s="31"/>
      <c r="I106" s="7"/>
    </row>
    <row r="107" spans="1:9" ht="13.5">
      <c r="A107" s="5"/>
      <c r="B107" s="26"/>
      <c r="C107" s="6" t="s">
        <v>20</v>
      </c>
      <c r="D107" s="22">
        <v>256174</v>
      </c>
      <c r="E107" s="32"/>
      <c r="F107" s="30"/>
      <c r="G107" s="30"/>
      <c r="H107" s="31"/>
      <c r="I107" s="7"/>
    </row>
    <row r="108" spans="1:9" ht="13.5">
      <c r="A108" s="5"/>
      <c r="B108" s="26"/>
      <c r="C108" s="6" t="s">
        <v>47</v>
      </c>
      <c r="D108" s="22">
        <v>60000</v>
      </c>
      <c r="E108" s="32"/>
      <c r="F108" s="30"/>
      <c r="G108" s="30"/>
      <c r="H108" s="31"/>
      <c r="I108" s="7"/>
    </row>
    <row r="109" spans="1:9" ht="13.5">
      <c r="A109" s="5"/>
      <c r="B109" s="26"/>
      <c r="C109" s="6" t="s">
        <v>44</v>
      </c>
      <c r="D109" s="6">
        <v>40000</v>
      </c>
      <c r="E109" s="32"/>
      <c r="F109" s="30"/>
      <c r="G109" s="30"/>
      <c r="H109" s="31"/>
      <c r="I109" s="7"/>
    </row>
    <row r="110" spans="1:9" ht="13.5">
      <c r="A110" s="5"/>
      <c r="B110" s="26"/>
      <c r="C110" s="6" t="s">
        <v>48</v>
      </c>
      <c r="D110" s="6">
        <v>120000</v>
      </c>
      <c r="E110" s="32"/>
      <c r="F110" s="30"/>
      <c r="G110" s="30"/>
      <c r="H110" s="31"/>
      <c r="I110" s="7"/>
    </row>
    <row r="111" spans="1:9" ht="13.5">
      <c r="A111" s="5"/>
      <c r="B111" s="26"/>
      <c r="C111" s="6"/>
      <c r="D111" s="6"/>
      <c r="E111" s="15"/>
      <c r="F111" s="15"/>
      <c r="G111" s="15"/>
      <c r="H111" s="7"/>
      <c r="I111" s="7"/>
    </row>
    <row r="112" spans="1:9" ht="13.5">
      <c r="A112" s="5">
        <v>27</v>
      </c>
      <c r="B112" s="26" t="s">
        <v>41</v>
      </c>
      <c r="C112" s="6">
        <v>105875</v>
      </c>
      <c r="D112" s="22">
        <f>SUM(D113:D114)</f>
        <v>105875</v>
      </c>
      <c r="E112" s="32">
        <f>(D112*100)/C112</f>
        <v>100</v>
      </c>
      <c r="F112" s="33">
        <v>0.9</v>
      </c>
      <c r="G112" s="33">
        <v>1.0724</v>
      </c>
      <c r="H112" s="31">
        <f>((G112*100)/F112)-100</f>
        <v>19.155555555555566</v>
      </c>
      <c r="I112" s="7">
        <f>FLOOR(G112,0.00001)*D112</f>
        <v>113540.35</v>
      </c>
    </row>
    <row r="113" spans="1:9" ht="13.5">
      <c r="A113" s="5"/>
      <c r="B113" s="26"/>
      <c r="C113" s="6" t="s">
        <v>20</v>
      </c>
      <c r="D113" s="22">
        <v>80875</v>
      </c>
      <c r="E113" s="32"/>
      <c r="F113" s="30"/>
      <c r="G113" s="30"/>
      <c r="H113" s="31"/>
      <c r="I113" s="7"/>
    </row>
    <row r="114" spans="1:9" ht="13.5">
      <c r="A114" s="5"/>
      <c r="B114" s="26"/>
      <c r="C114" s="6" t="s">
        <v>45</v>
      </c>
      <c r="D114" s="6">
        <v>25000</v>
      </c>
      <c r="E114" s="32"/>
      <c r="F114" s="30"/>
      <c r="G114" s="30"/>
      <c r="H114" s="31"/>
      <c r="I114" s="7"/>
    </row>
    <row r="115" spans="1:9" ht="13.5">
      <c r="A115" s="5"/>
      <c r="B115" s="26"/>
      <c r="C115" s="6"/>
      <c r="D115" s="6"/>
      <c r="E115" s="15"/>
      <c r="F115" s="15"/>
      <c r="G115" s="15"/>
      <c r="H115" s="7"/>
      <c r="I115" s="7"/>
    </row>
    <row r="116" spans="1:9" ht="13.5">
      <c r="A116" s="5">
        <v>28</v>
      </c>
      <c r="B116" s="26" t="s">
        <v>41</v>
      </c>
      <c r="C116" s="6">
        <v>78130</v>
      </c>
      <c r="D116" s="22">
        <f>SUM(D117:D117)</f>
        <v>78130</v>
      </c>
      <c r="E116" s="32">
        <f>(D116*100)/C116</f>
        <v>100</v>
      </c>
      <c r="F116" s="33">
        <v>0.9</v>
      </c>
      <c r="G116" s="33">
        <v>1.1666</v>
      </c>
      <c r="H116" s="31">
        <f>((G116*100)/F116)-100</f>
        <v>29.622222222222234</v>
      </c>
      <c r="I116" s="7">
        <f>FLOOR(G116,0.00001)*D116</f>
        <v>91146.45800000001</v>
      </c>
    </row>
    <row r="117" spans="1:9" ht="13.5">
      <c r="A117" s="5"/>
      <c r="B117" s="26"/>
      <c r="C117" s="6" t="s">
        <v>20</v>
      </c>
      <c r="D117" s="6">
        <v>78130</v>
      </c>
      <c r="E117" s="32"/>
      <c r="F117" s="30"/>
      <c r="G117" s="30"/>
      <c r="H117" s="31"/>
      <c r="I117" s="7"/>
    </row>
    <row r="118" spans="1:9" ht="13.5">
      <c r="A118" s="5"/>
      <c r="B118" s="26"/>
      <c r="C118" s="6"/>
      <c r="D118" s="6"/>
      <c r="E118" s="15"/>
      <c r="F118" s="15"/>
      <c r="G118" s="15"/>
      <c r="H118" s="7"/>
      <c r="I118" s="7"/>
    </row>
    <row r="119" spans="1:9" ht="13.5">
      <c r="A119" s="11"/>
      <c r="B119" s="17" t="s">
        <v>14</v>
      </c>
      <c r="C119" s="12">
        <f>SUM(C84:C117)</f>
        <v>1931796</v>
      </c>
      <c r="D119" s="20">
        <f>SUM(D84,D88,D91,D96,D101,D105,D112,D116)</f>
        <v>1864819</v>
      </c>
      <c r="E119" s="27">
        <f>(D119*100)/C119</f>
        <v>96.53291548382956</v>
      </c>
      <c r="F119" s="21"/>
      <c r="G119" s="21"/>
      <c r="H119" s="13"/>
      <c r="I119" s="28">
        <f>SUM(I84:I116)</f>
        <v>1864291.0548000003</v>
      </c>
    </row>
    <row r="120" ht="12.75">
      <c r="C120" s="16"/>
    </row>
    <row r="121" spans="1:9" ht="13.5">
      <c r="A121" s="18"/>
      <c r="B121" s="17" t="s">
        <v>12</v>
      </c>
      <c r="C121" s="20">
        <f>SUM(C62,C80,C119)</f>
        <v>4673562</v>
      </c>
      <c r="D121" s="20">
        <f>SUM(D62,D80,D119)</f>
        <v>4311698</v>
      </c>
      <c r="E121" s="27">
        <f>(D121*100)/C121</f>
        <v>92.25721195097016</v>
      </c>
      <c r="F121" s="19"/>
      <c r="G121" s="19"/>
      <c r="H121" s="19"/>
      <c r="I121" s="29">
        <f>SUM(I62,I80,I119)</f>
        <v>4286159.294500001</v>
      </c>
    </row>
    <row r="122" ht="12.75">
      <c r="C122" s="16"/>
    </row>
    <row r="123" ht="12.75">
      <c r="C123" s="16"/>
    </row>
    <row r="124" spans="2:3" ht="13.5">
      <c r="B124" s="5"/>
      <c r="C124" s="16"/>
    </row>
    <row r="125" spans="2:3" ht="13.5">
      <c r="B125" s="5"/>
      <c r="C125" s="16"/>
    </row>
    <row r="126" spans="2:3" ht="13.5">
      <c r="B126" s="5"/>
      <c r="C126" s="16"/>
    </row>
    <row r="127" spans="2:3" ht="13.5">
      <c r="B127" s="5"/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</sheetData>
  <sheetProtection/>
  <mergeCells count="4">
    <mergeCell ref="A8:I8"/>
    <mergeCell ref="A2:I2"/>
    <mergeCell ref="A64:I64"/>
    <mergeCell ref="A82:I8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2007-09-20T20:18:47Z</cp:lastPrinted>
  <dcterms:created xsi:type="dcterms:W3CDTF">2005-05-09T20:19:33Z</dcterms:created>
  <dcterms:modified xsi:type="dcterms:W3CDTF">2007-10-17T15:20:55Z</dcterms:modified>
  <cp:category/>
  <cp:version/>
  <cp:contentType/>
  <cp:contentStatus/>
</cp:coreProperties>
</file>