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58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<sst xmlns="http://schemas.openxmlformats.org/spreadsheetml/2006/main" count="73" uniqueCount="33">
  <si>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</si>
  <si>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</si>
  <si>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</si>
  <si>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</si>
  <si>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</si>
  <si>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</si>
  <si>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</si>
  <si>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</si>
  <si>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</si>
  <si>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</si>
  <si>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</si>
  <si>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</si>
  <si>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</si>
  <si>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</si>
  <si>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</si>
  <si>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</si>
  <si>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</si>
  <si>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</si>
  <si>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</si>
  <si>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</si>
  <si>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Querencia</t>
  </si>
  <si>
    <t>Querecia</t>
  </si>
  <si>
    <t xml:space="preserve">         AVISO DE VENDA DE ARROZ EM CASCA – Nº 558/07- 03/10/2007</t>
  </si>
  <si>
    <t>Rondonopolis</t>
  </si>
  <si>
    <t>Sinop</t>
  </si>
  <si>
    <t>BCMMT</t>
  </si>
  <si>
    <t>BNM</t>
  </si>
  <si>
    <t>BCMCO</t>
  </si>
  <si>
    <t>BBSB</t>
  </si>
  <si>
    <t>BBM GO</t>
  </si>
  <si>
    <t>BBM UB</t>
  </si>
  <si>
    <t>BCMCS</t>
  </si>
  <si>
    <t>BMCS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</si>
</sst>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_(* #,##0.00000_);_(* \(#,##0.00000\);_(* &quot;-&quot;?????_);_(@_)"/>
    <numFmt numFmtId="185" formatCode="[$€-2]\ #,##0.00_);[Red]\([$€-2]\ #,##0.00\)"/>
    <numFmt numFmtId="186" formatCode="#,##0.000_);\(#,##0.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2" borderId="8" xfId="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1" fontId="1" fillId="0" borderId="0" xfId="20" applyNumberFormat="1" applyFont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86" fontId="1" fillId="0" borderId="0" xfId="2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15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9"/>
  <sheetViews>
    <sheetView tabSelected="1" workbookViewId="0" topLeftCell="A52">
      <selection activeCell="D74" sqref="D74"/>
    </sheetView>
  </sheetViews>
  <sheetFormatPr defaultColWidth="9.140625" defaultRowHeight="12.75"/>
  <cols>
    <col min="1" max="1" width="6.28125" style="0" customWidth="1"/>
    <col min="2" max="2" width="31.140625" style="0" customWidth="1"/>
    <col min="3" max="3" width="16.00390625" style="0" customWidth="1"/>
    <col min="4" max="4" width="16.00390625" style="0" bestFit="1" customWidth="1"/>
    <col min="5" max="5" width="11.28125" style="0" bestFit="1" customWidth="1"/>
    <col min="6" max="6" width="10.140625" style="0" bestFit="1" customWidth="1"/>
    <col min="7" max="8" width="11.28125" style="0" bestFit="1" customWidth="1"/>
    <col min="9" max="9" width="17.28125" style="0" customWidth="1"/>
  </cols>
  <sheetData>
    <row r="1" ht="72.75" customHeight="1"/>
    <row r="2" spans="1:9" ht="38.25" customHeight="1">
      <c r="A2" s="35" t="s">
        <v>22</v>
      </c>
      <c r="B2" s="35"/>
      <c r="C2" s="35"/>
      <c r="D2" s="35"/>
      <c r="E2" s="35"/>
      <c r="F2" s="35"/>
      <c r="G2" s="35"/>
      <c r="H2" s="35"/>
      <c r="I2" s="35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2" t="s">
        <v>19</v>
      </c>
      <c r="B8" s="33"/>
      <c r="C8" s="33"/>
      <c r="D8" s="33"/>
      <c r="E8" s="33"/>
      <c r="F8" s="33"/>
      <c r="G8" s="33"/>
      <c r="H8" s="33"/>
      <c r="I8" s="34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80450</v>
      </c>
      <c r="D10" s="21">
        <f>SUM(D11:D12)</f>
        <v>80450</v>
      </c>
      <c r="E10" s="30">
        <f>(D10*100)/C10</f>
        <v>100</v>
      </c>
      <c r="F10" s="28">
        <v>0.276</v>
      </c>
      <c r="G10" s="36">
        <v>0.337</v>
      </c>
      <c r="H10" s="29">
        <f>((G10*100)/F10)-100</f>
        <v>22.101449275362313</v>
      </c>
      <c r="I10" s="7">
        <f>FLOOR(G10,0.00001)*D10</f>
        <v>27111.65</v>
      </c>
    </row>
    <row r="11" spans="1:9" ht="13.5">
      <c r="A11" s="5"/>
      <c r="B11" s="24"/>
      <c r="C11" s="6" t="s">
        <v>25</v>
      </c>
      <c r="D11" s="21">
        <v>55000</v>
      </c>
      <c r="E11" s="30"/>
      <c r="F11" s="28"/>
      <c r="G11" s="29"/>
      <c r="H11" s="29"/>
      <c r="I11" s="7"/>
    </row>
    <row r="12" spans="1:9" ht="13.5">
      <c r="A12" s="5"/>
      <c r="B12" s="24"/>
      <c r="C12" s="6" t="s">
        <v>26</v>
      </c>
      <c r="D12" s="21">
        <v>25450</v>
      </c>
      <c r="E12" s="30"/>
      <c r="F12" s="28"/>
      <c r="G12" s="28"/>
      <c r="H12" s="29"/>
      <c r="I12" s="7"/>
    </row>
    <row r="13" spans="1:9" ht="13.5">
      <c r="A13" s="5"/>
      <c r="B13" s="24"/>
      <c r="C13" s="6"/>
      <c r="D13" s="6"/>
      <c r="E13" s="14"/>
      <c r="F13" s="14"/>
      <c r="G13" s="14"/>
      <c r="H13" s="7"/>
      <c r="I13" s="7"/>
    </row>
    <row r="14" spans="1:9" ht="13.5">
      <c r="A14" s="5">
        <v>2</v>
      </c>
      <c r="B14" s="24" t="s">
        <v>20</v>
      </c>
      <c r="C14" s="6">
        <v>80480</v>
      </c>
      <c r="D14" s="21">
        <f>SUM(D15:D18)</f>
        <v>80480</v>
      </c>
      <c r="E14" s="30">
        <f>(D14*100)/C14</f>
        <v>100</v>
      </c>
      <c r="F14" s="28">
        <v>0.198</v>
      </c>
      <c r="G14" s="36">
        <v>0.251</v>
      </c>
      <c r="H14" s="29">
        <f>((G14*100)/F14)-100</f>
        <v>26.767676767676775</v>
      </c>
      <c r="I14" s="7">
        <f>FLOOR(G14,0.00001)*D14</f>
        <v>20200.48</v>
      </c>
    </row>
    <row r="15" spans="1:9" ht="13.5">
      <c r="A15" s="5"/>
      <c r="B15" s="24"/>
      <c r="C15" s="6" t="s">
        <v>25</v>
      </c>
      <c r="D15" s="21">
        <v>27880</v>
      </c>
      <c r="E15" s="30"/>
      <c r="F15" s="28"/>
      <c r="G15" s="29"/>
      <c r="H15" s="29"/>
      <c r="I15" s="7"/>
    </row>
    <row r="16" spans="1:9" ht="13.5">
      <c r="A16" s="5"/>
      <c r="B16" s="24"/>
      <c r="C16" s="6" t="s">
        <v>26</v>
      </c>
      <c r="D16" s="21">
        <v>10000</v>
      </c>
      <c r="E16" s="30"/>
      <c r="F16" s="28"/>
      <c r="G16" s="29"/>
      <c r="H16" s="29"/>
      <c r="I16" s="7"/>
    </row>
    <row r="17" spans="1:9" ht="13.5">
      <c r="A17" s="5"/>
      <c r="B17" s="24"/>
      <c r="C17" s="6" t="s">
        <v>27</v>
      </c>
      <c r="D17" s="21">
        <v>12600</v>
      </c>
      <c r="E17" s="30"/>
      <c r="F17" s="28"/>
      <c r="G17" s="28"/>
      <c r="H17" s="29"/>
      <c r="I17" s="7"/>
    </row>
    <row r="18" spans="1:9" ht="13.5">
      <c r="A18" s="5"/>
      <c r="B18" s="24"/>
      <c r="C18" s="6" t="s">
        <v>28</v>
      </c>
      <c r="D18" s="21">
        <v>30000</v>
      </c>
      <c r="E18" s="30"/>
      <c r="F18" s="28"/>
      <c r="G18" s="28"/>
      <c r="H18" s="29"/>
      <c r="I18" s="7"/>
    </row>
    <row r="19" spans="1:9" ht="13.5">
      <c r="A19" s="5"/>
      <c r="B19" s="24"/>
      <c r="C19" s="6"/>
      <c r="D19" s="6"/>
      <c r="E19" s="14"/>
      <c r="F19" s="14"/>
      <c r="G19" s="14"/>
      <c r="H19" s="7"/>
      <c r="I19" s="7"/>
    </row>
    <row r="20" spans="1:9" ht="13.5">
      <c r="A20" s="5">
        <v>3</v>
      </c>
      <c r="B20" s="24" t="s">
        <v>20</v>
      </c>
      <c r="C20" s="6">
        <v>82057</v>
      </c>
      <c r="D20" s="21">
        <f>SUM(D21:D24)</f>
        <v>82057</v>
      </c>
      <c r="E20" s="30">
        <f>(D20*100)/C20</f>
        <v>100</v>
      </c>
      <c r="F20" s="28">
        <v>0.258</v>
      </c>
      <c r="G20" s="28">
        <v>0.32</v>
      </c>
      <c r="H20" s="29">
        <f>((G20*100)/F20)-100</f>
        <v>24.031007751937977</v>
      </c>
      <c r="I20" s="7">
        <f>FLOOR(G20,0.00001)*D20</f>
        <v>26258.24</v>
      </c>
    </row>
    <row r="21" spans="1:9" ht="13.5">
      <c r="A21" s="5"/>
      <c r="B21" s="24"/>
      <c r="C21" s="6" t="s">
        <v>26</v>
      </c>
      <c r="D21" s="21">
        <v>10057</v>
      </c>
      <c r="E21" s="30"/>
      <c r="F21" s="28"/>
      <c r="G21" s="28"/>
      <c r="H21" s="29"/>
      <c r="I21" s="7"/>
    </row>
    <row r="22" spans="1:9" ht="13.5">
      <c r="A22" s="5"/>
      <c r="B22" s="24"/>
      <c r="C22" s="6" t="s">
        <v>28</v>
      </c>
      <c r="D22" s="21">
        <v>30000</v>
      </c>
      <c r="E22" s="30"/>
      <c r="F22" s="28"/>
      <c r="G22" s="28"/>
      <c r="H22" s="29"/>
      <c r="I22" s="7"/>
    </row>
    <row r="23" spans="1:9" ht="13.5">
      <c r="A23" s="5"/>
      <c r="B23" s="24"/>
      <c r="C23" s="6" t="s">
        <v>29</v>
      </c>
      <c r="D23" s="21">
        <v>15000</v>
      </c>
      <c r="E23" s="30"/>
      <c r="F23" s="28"/>
      <c r="G23" s="28"/>
      <c r="H23" s="29"/>
      <c r="I23" s="7"/>
    </row>
    <row r="24" spans="1:9" ht="13.5">
      <c r="A24" s="5"/>
      <c r="B24" s="24"/>
      <c r="C24" s="6" t="s">
        <v>30</v>
      </c>
      <c r="D24" s="21">
        <v>27000</v>
      </c>
      <c r="E24" s="30"/>
      <c r="F24" s="28"/>
      <c r="G24" s="28"/>
      <c r="H24" s="29"/>
      <c r="I24" s="7"/>
    </row>
    <row r="25" spans="1:9" ht="13.5">
      <c r="A25" s="5"/>
      <c r="B25" s="24"/>
      <c r="C25" s="6"/>
      <c r="D25" s="6"/>
      <c r="E25" s="14"/>
      <c r="F25" s="14"/>
      <c r="G25" s="14"/>
      <c r="H25" s="7"/>
      <c r="I25" s="7"/>
    </row>
    <row r="26" spans="1:9" ht="13.5">
      <c r="A26" s="5">
        <v>4</v>
      </c>
      <c r="B26" s="24" t="s">
        <v>20</v>
      </c>
      <c r="C26" s="6">
        <v>80400</v>
      </c>
      <c r="D26" s="21">
        <f>SUM(D27:D28)</f>
        <v>80400</v>
      </c>
      <c r="E26" s="30">
        <f>(D26*100)/C26</f>
        <v>100</v>
      </c>
      <c r="F26" s="28">
        <v>0.276</v>
      </c>
      <c r="G26" s="31">
        <v>0.331</v>
      </c>
      <c r="H26" s="29">
        <f>((G26*100)/F26)-100</f>
        <v>19.927536231884048</v>
      </c>
      <c r="I26" s="7">
        <f>FLOOR(G26,0.00001)*D26</f>
        <v>26612.4</v>
      </c>
    </row>
    <row r="27" spans="1:9" ht="13.5">
      <c r="A27" s="5"/>
      <c r="B27" s="24"/>
      <c r="C27" s="6" t="s">
        <v>25</v>
      </c>
      <c r="D27" s="21">
        <v>70400</v>
      </c>
      <c r="E27" s="30"/>
      <c r="F27" s="28"/>
      <c r="G27" s="31"/>
      <c r="H27" s="29"/>
      <c r="I27" s="7"/>
    </row>
    <row r="28" spans="1:9" ht="13.5">
      <c r="A28" s="5"/>
      <c r="B28" s="24"/>
      <c r="C28" s="6" t="s">
        <v>26</v>
      </c>
      <c r="D28" s="21">
        <v>10000</v>
      </c>
      <c r="E28" s="30"/>
      <c r="F28" s="28"/>
      <c r="G28" s="28"/>
      <c r="H28" s="29"/>
      <c r="I28" s="7"/>
    </row>
    <row r="29" spans="1:9" ht="13.5">
      <c r="A29" s="5"/>
      <c r="B29" s="24"/>
      <c r="C29" s="6"/>
      <c r="D29" s="6"/>
      <c r="E29" s="14"/>
      <c r="F29" s="14"/>
      <c r="G29" s="14"/>
      <c r="H29" s="7"/>
      <c r="I29" s="7"/>
    </row>
    <row r="30" spans="1:9" ht="13.5">
      <c r="A30" s="5">
        <v>5</v>
      </c>
      <c r="B30" s="24" t="s">
        <v>20</v>
      </c>
      <c r="C30" s="6">
        <v>82150</v>
      </c>
      <c r="D30" s="21">
        <f>SUM(D31:D32)</f>
        <v>70000</v>
      </c>
      <c r="E30" s="30">
        <f>(D30*100)/C30</f>
        <v>85.20998174071819</v>
      </c>
      <c r="F30" s="28">
        <v>0.348</v>
      </c>
      <c r="G30" s="36">
        <v>0.36</v>
      </c>
      <c r="H30" s="29">
        <f>((G30*100)/F30)-100</f>
        <v>3.448275862068968</v>
      </c>
      <c r="I30" s="7">
        <f>FLOOR(G30,0.00001)*D30</f>
        <v>25200.000000000004</v>
      </c>
    </row>
    <row r="31" spans="1:9" ht="13.5">
      <c r="A31" s="5"/>
      <c r="B31" s="24"/>
      <c r="C31" s="6" t="s">
        <v>26</v>
      </c>
      <c r="D31" s="21">
        <v>40000</v>
      </c>
      <c r="E31" s="30"/>
      <c r="F31" s="28"/>
      <c r="G31" s="29"/>
      <c r="H31" s="29"/>
      <c r="I31" s="7"/>
    </row>
    <row r="32" spans="1:9" ht="13.5">
      <c r="A32" s="5"/>
      <c r="B32" s="24"/>
      <c r="C32" s="6" t="s">
        <v>28</v>
      </c>
      <c r="D32" s="21">
        <v>30000</v>
      </c>
      <c r="E32" s="30"/>
      <c r="F32" s="28"/>
      <c r="G32" s="28"/>
      <c r="H32" s="29"/>
      <c r="I32" s="7"/>
    </row>
    <row r="33" spans="1:9" ht="13.5">
      <c r="A33" s="5"/>
      <c r="B33" s="24"/>
      <c r="C33" s="6"/>
      <c r="D33" s="6"/>
      <c r="E33" s="14"/>
      <c r="F33" s="14"/>
      <c r="G33" s="14"/>
      <c r="H33" s="7"/>
      <c r="I33" s="7"/>
    </row>
    <row r="34" spans="1:9" ht="13.5">
      <c r="A34" s="5">
        <v>6</v>
      </c>
      <c r="B34" s="24" t="s">
        <v>21</v>
      </c>
      <c r="C34" s="6">
        <v>80400</v>
      </c>
      <c r="D34" s="21">
        <f>SUM(D35:D37)</f>
        <v>80400</v>
      </c>
      <c r="E34" s="30">
        <f>(D34*100)/C34</f>
        <v>100</v>
      </c>
      <c r="F34" s="28">
        <v>0.294</v>
      </c>
      <c r="G34" s="28">
        <v>0.33</v>
      </c>
      <c r="H34" s="29">
        <f>((G34*100)/F34)-100</f>
        <v>12.244897959183675</v>
      </c>
      <c r="I34" s="7">
        <f>FLOOR(G34,0.00001)*D34</f>
        <v>26532</v>
      </c>
    </row>
    <row r="35" spans="1:9" ht="13.5">
      <c r="A35" s="5"/>
      <c r="B35" s="24"/>
      <c r="C35" s="6" t="s">
        <v>31</v>
      </c>
      <c r="D35" s="21">
        <v>30000</v>
      </c>
      <c r="E35" s="30"/>
      <c r="F35" s="28"/>
      <c r="G35" s="28"/>
      <c r="H35" s="29"/>
      <c r="I35" s="7"/>
    </row>
    <row r="36" spans="1:9" ht="13.5">
      <c r="A36" s="5"/>
      <c r="B36" s="24"/>
      <c r="C36" s="6" t="s">
        <v>25</v>
      </c>
      <c r="D36" s="21">
        <v>30000</v>
      </c>
      <c r="E36" s="30"/>
      <c r="F36" s="28"/>
      <c r="G36" s="28"/>
      <c r="H36" s="29"/>
      <c r="I36" s="7"/>
    </row>
    <row r="37" spans="1:9" ht="13.5">
      <c r="A37" s="5"/>
      <c r="B37" s="24"/>
      <c r="C37" s="6" t="s">
        <v>26</v>
      </c>
      <c r="D37" s="21">
        <v>20400</v>
      </c>
      <c r="E37" s="30"/>
      <c r="F37" s="28"/>
      <c r="G37" s="28"/>
      <c r="H37" s="29"/>
      <c r="I37" s="7"/>
    </row>
    <row r="38" spans="1:9" ht="13.5">
      <c r="A38" s="5"/>
      <c r="B38" s="24"/>
      <c r="C38" s="6"/>
      <c r="D38" s="6"/>
      <c r="E38" s="14"/>
      <c r="F38" s="14"/>
      <c r="G38" s="14"/>
      <c r="H38" s="7"/>
      <c r="I38" s="7"/>
    </row>
    <row r="39" spans="1:9" ht="13.5">
      <c r="A39" s="5">
        <v>7</v>
      </c>
      <c r="B39" s="24" t="s">
        <v>20</v>
      </c>
      <c r="C39" s="6">
        <v>82150</v>
      </c>
      <c r="D39" s="21">
        <f>SUM(D40:D43)</f>
        <v>82150</v>
      </c>
      <c r="E39" s="30">
        <f>(D39*100)/C39</f>
        <v>100</v>
      </c>
      <c r="F39" s="28">
        <v>0.24</v>
      </c>
      <c r="G39" s="31">
        <v>0.295</v>
      </c>
      <c r="H39" s="29">
        <f>((G39*100)/F39)-100</f>
        <v>22.91666666666667</v>
      </c>
      <c r="I39" s="7">
        <f>FLOOR(G39,0.00001)*D39</f>
        <v>24234.250000000004</v>
      </c>
    </row>
    <row r="40" spans="1:9" ht="13.5">
      <c r="A40" s="5"/>
      <c r="B40" s="24"/>
      <c r="C40" s="6" t="s">
        <v>32</v>
      </c>
      <c r="D40" s="21">
        <v>27150</v>
      </c>
      <c r="E40" s="30"/>
      <c r="F40" s="28"/>
      <c r="G40" s="31"/>
      <c r="H40" s="29"/>
      <c r="I40" s="7"/>
    </row>
    <row r="41" spans="1:9" ht="13.5">
      <c r="A41" s="5"/>
      <c r="B41" s="24"/>
      <c r="C41" s="6" t="s">
        <v>25</v>
      </c>
      <c r="D41" s="21">
        <v>30000</v>
      </c>
      <c r="E41" s="30"/>
      <c r="F41" s="28"/>
      <c r="G41" s="31"/>
      <c r="H41" s="29"/>
      <c r="I41" s="7"/>
    </row>
    <row r="42" spans="1:9" ht="13.5">
      <c r="A42" s="5"/>
      <c r="B42" s="24"/>
      <c r="C42" s="6" t="s">
        <v>26</v>
      </c>
      <c r="D42" s="21">
        <v>10000</v>
      </c>
      <c r="E42" s="30"/>
      <c r="F42" s="28"/>
      <c r="G42" s="31"/>
      <c r="H42" s="29"/>
      <c r="I42" s="7"/>
    </row>
    <row r="43" spans="1:9" ht="13.5">
      <c r="A43" s="5"/>
      <c r="B43" s="24"/>
      <c r="C43" s="6" t="s">
        <v>29</v>
      </c>
      <c r="D43" s="21">
        <v>15000</v>
      </c>
      <c r="E43" s="30"/>
      <c r="F43" s="28"/>
      <c r="G43" s="28"/>
      <c r="H43" s="29"/>
      <c r="I43" s="7"/>
    </row>
    <row r="44" spans="1:9" ht="13.5">
      <c r="A44" s="5"/>
      <c r="B44" s="24"/>
      <c r="C44" s="6"/>
      <c r="D44" s="6"/>
      <c r="E44" s="14"/>
      <c r="F44" s="14"/>
      <c r="G44" s="14"/>
      <c r="H44" s="7"/>
      <c r="I44" s="7"/>
    </row>
    <row r="45" spans="1:9" ht="13.5">
      <c r="A45" s="5">
        <v>8</v>
      </c>
      <c r="B45" s="24" t="s">
        <v>20</v>
      </c>
      <c r="C45" s="6">
        <v>59420</v>
      </c>
      <c r="D45" s="21">
        <f>SUM(D46:D46)</f>
        <v>59420</v>
      </c>
      <c r="E45" s="30">
        <f>(D45*100)/C45</f>
        <v>100</v>
      </c>
      <c r="F45" s="28">
        <v>0.348</v>
      </c>
      <c r="G45" s="36">
        <v>0.359</v>
      </c>
      <c r="H45" s="29">
        <f>((G45*100)/F45)-100</f>
        <v>3.1609195402298838</v>
      </c>
      <c r="I45" s="7">
        <f>FLOOR(G45,0.00001)*D45</f>
        <v>21331.780000000002</v>
      </c>
    </row>
    <row r="46" spans="1:9" ht="13.5">
      <c r="A46" s="5"/>
      <c r="B46" s="24"/>
      <c r="C46" s="6" t="s">
        <v>28</v>
      </c>
      <c r="D46" s="21">
        <v>59420</v>
      </c>
      <c r="E46" s="30"/>
      <c r="F46" s="28"/>
      <c r="G46" s="28"/>
      <c r="H46" s="29"/>
      <c r="I46" s="7"/>
    </row>
    <row r="47" spans="1:9" ht="13.5">
      <c r="A47" s="5"/>
      <c r="B47" s="24"/>
      <c r="C47" s="6"/>
      <c r="D47" s="6"/>
      <c r="E47" s="14"/>
      <c r="F47" s="14"/>
      <c r="G47" s="14"/>
      <c r="H47" s="7"/>
      <c r="I47" s="7"/>
    </row>
    <row r="48" spans="1:9" ht="13.5">
      <c r="A48" s="5">
        <v>9</v>
      </c>
      <c r="B48" s="24" t="s">
        <v>20</v>
      </c>
      <c r="C48" s="6">
        <v>59410</v>
      </c>
      <c r="D48" s="21">
        <f>SUM(D49:D49)</f>
        <v>59410</v>
      </c>
      <c r="E48" s="30">
        <f>(D48*100)/C48</f>
        <v>100</v>
      </c>
      <c r="F48" s="28">
        <v>0.346</v>
      </c>
      <c r="G48" s="36">
        <v>0.349</v>
      </c>
      <c r="H48" s="29">
        <f>((G48*100)/F48)-100</f>
        <v>0.8670520231213885</v>
      </c>
      <c r="I48" s="7">
        <f>FLOOR(G48,0.00001)*D48</f>
        <v>20734.09</v>
      </c>
    </row>
    <row r="49" spans="1:9" ht="13.5">
      <c r="A49" s="5"/>
      <c r="B49" s="24"/>
      <c r="C49" s="6" t="s">
        <v>28</v>
      </c>
      <c r="D49" s="21">
        <v>59410</v>
      </c>
      <c r="E49" s="30"/>
      <c r="F49" s="28"/>
      <c r="G49" s="28"/>
      <c r="H49" s="29"/>
      <c r="I49" s="7"/>
    </row>
    <row r="50" spans="1:9" ht="13.5">
      <c r="A50" s="5"/>
      <c r="B50" s="24"/>
      <c r="C50" s="6"/>
      <c r="D50" s="6"/>
      <c r="E50" s="14"/>
      <c r="F50" s="14"/>
      <c r="G50" s="14"/>
      <c r="H50" s="7"/>
      <c r="I50" s="7"/>
    </row>
    <row r="51" spans="1:9" ht="13.5">
      <c r="A51" s="5">
        <v>10</v>
      </c>
      <c r="B51" s="24" t="s">
        <v>20</v>
      </c>
      <c r="C51" s="6">
        <v>59430</v>
      </c>
      <c r="D51" s="21">
        <f>SUM(D52:D52)</f>
        <v>59430</v>
      </c>
      <c r="E51" s="30">
        <f>(D51*100)/C51</f>
        <v>100</v>
      </c>
      <c r="F51" s="28">
        <v>0.312</v>
      </c>
      <c r="G51" s="28">
        <v>0.332</v>
      </c>
      <c r="H51" s="29">
        <f>((G51*100)/F51)-100</f>
        <v>6.410256410256423</v>
      </c>
      <c r="I51" s="7">
        <f>FLOOR(G51,0.00001)*D51</f>
        <v>19730.760000000002</v>
      </c>
    </row>
    <row r="52" spans="1:9" ht="13.5">
      <c r="A52" s="5"/>
      <c r="B52" s="24"/>
      <c r="C52" s="6" t="s">
        <v>32</v>
      </c>
      <c r="D52" s="21">
        <v>59430</v>
      </c>
      <c r="E52" s="30"/>
      <c r="F52" s="28"/>
      <c r="G52" s="28"/>
      <c r="H52" s="29"/>
      <c r="I52" s="7"/>
    </row>
    <row r="53" spans="1:9" ht="13.5">
      <c r="A53" s="5"/>
      <c r="B53" s="24"/>
      <c r="C53" s="6"/>
      <c r="D53" s="6"/>
      <c r="E53" s="14"/>
      <c r="F53" s="14"/>
      <c r="G53" s="14"/>
      <c r="H53" s="7"/>
      <c r="I53" s="7"/>
    </row>
    <row r="54" spans="1:9" ht="13.5">
      <c r="A54" s="5">
        <v>11</v>
      </c>
      <c r="B54" s="24" t="s">
        <v>20</v>
      </c>
      <c r="C54" s="6">
        <v>59409</v>
      </c>
      <c r="D54" s="21">
        <f>SUM(D55:D55)</f>
        <v>59409</v>
      </c>
      <c r="E54" s="30">
        <f>(D54*100)/C54</f>
        <v>100</v>
      </c>
      <c r="F54" s="28">
        <v>0.24</v>
      </c>
      <c r="G54" s="31">
        <v>0.31</v>
      </c>
      <c r="H54" s="29">
        <f>((G54*100)/F54)-100</f>
        <v>29.166666666666686</v>
      </c>
      <c r="I54" s="7">
        <f>FLOOR(G54,0.00001)*D54</f>
        <v>18416.79</v>
      </c>
    </row>
    <row r="55" spans="1:9" ht="13.5">
      <c r="A55" s="5"/>
      <c r="B55" s="24"/>
      <c r="C55" s="6" t="s">
        <v>26</v>
      </c>
      <c r="D55" s="21">
        <v>59409</v>
      </c>
      <c r="E55" s="30"/>
      <c r="F55" s="28"/>
      <c r="G55" s="28"/>
      <c r="H55" s="29"/>
      <c r="I55" s="7"/>
    </row>
    <row r="56" spans="1:9" ht="13.5">
      <c r="A56" s="5"/>
      <c r="B56" s="24"/>
      <c r="C56" s="6"/>
      <c r="D56" s="6"/>
      <c r="E56" s="14"/>
      <c r="F56" s="14"/>
      <c r="G56" s="14"/>
      <c r="H56" s="7"/>
      <c r="I56" s="7"/>
    </row>
    <row r="57" spans="1:9" ht="13.5">
      <c r="A57" s="5">
        <v>12</v>
      </c>
      <c r="B57" s="24" t="s">
        <v>20</v>
      </c>
      <c r="C57" s="6">
        <v>59480</v>
      </c>
      <c r="D57" s="21">
        <f>SUM(D58:D58)</f>
        <v>59480</v>
      </c>
      <c r="E57" s="30">
        <f>(D57*100)/C57</f>
        <v>100</v>
      </c>
      <c r="F57" s="28">
        <v>0.258</v>
      </c>
      <c r="G57" s="36">
        <v>0.305</v>
      </c>
      <c r="H57" s="29">
        <f>((G57*100)/F57)-100</f>
        <v>18.217054263565885</v>
      </c>
      <c r="I57" s="7">
        <f>FLOOR(G57,0.00001)*D57</f>
        <v>18141.4</v>
      </c>
    </row>
    <row r="58" spans="1:9" ht="13.5">
      <c r="A58" s="5"/>
      <c r="B58" s="24"/>
      <c r="C58" s="6" t="s">
        <v>25</v>
      </c>
      <c r="D58" s="21">
        <v>59480</v>
      </c>
      <c r="E58" s="30"/>
      <c r="F58" s="28"/>
      <c r="G58" s="28"/>
      <c r="H58" s="29"/>
      <c r="I58" s="7"/>
    </row>
    <row r="59" spans="1:9" ht="13.5">
      <c r="A59" s="5"/>
      <c r="B59" s="24"/>
      <c r="C59" s="6"/>
      <c r="D59" s="6"/>
      <c r="E59" s="14"/>
      <c r="F59" s="14"/>
      <c r="G59" s="14"/>
      <c r="H59" s="7"/>
      <c r="I59" s="7"/>
    </row>
    <row r="60" spans="1:9" ht="13.5">
      <c r="A60" s="5">
        <v>13</v>
      </c>
      <c r="B60" s="24" t="s">
        <v>21</v>
      </c>
      <c r="C60" s="6">
        <v>59460</v>
      </c>
      <c r="D60" s="21">
        <f>SUM(D61:D61)</f>
        <v>59460</v>
      </c>
      <c r="E60" s="30">
        <f>(D60*100)/C60</f>
        <v>100</v>
      </c>
      <c r="F60" s="28">
        <v>0.24</v>
      </c>
      <c r="G60" s="28">
        <v>0.319</v>
      </c>
      <c r="H60" s="29">
        <f>((G60*100)/F60)-100</f>
        <v>32.916666666666686</v>
      </c>
      <c r="I60" s="7">
        <f>FLOOR(G60,0.00001)*D60</f>
        <v>18967.74</v>
      </c>
    </row>
    <row r="61" spans="1:9" ht="13.5">
      <c r="A61" s="5"/>
      <c r="B61" s="24"/>
      <c r="C61" s="6" t="s">
        <v>25</v>
      </c>
      <c r="D61" s="21">
        <v>59460</v>
      </c>
      <c r="E61" s="30"/>
      <c r="F61" s="28"/>
      <c r="G61" s="28"/>
      <c r="H61" s="29"/>
      <c r="I61" s="7"/>
    </row>
    <row r="62" spans="1:9" ht="13.5">
      <c r="A62" s="5"/>
      <c r="B62" s="24"/>
      <c r="C62" s="6"/>
      <c r="D62" s="6"/>
      <c r="E62" s="14"/>
      <c r="F62" s="14"/>
      <c r="G62" s="14"/>
      <c r="H62" s="7"/>
      <c r="I62" s="7"/>
    </row>
    <row r="63" spans="1:9" ht="13.5">
      <c r="A63" s="5">
        <v>14</v>
      </c>
      <c r="B63" s="24" t="s">
        <v>23</v>
      </c>
      <c r="C63" s="6">
        <v>32230</v>
      </c>
      <c r="D63" s="21">
        <f>SUM(D64:D64)</f>
        <v>32230</v>
      </c>
      <c r="E63" s="30">
        <f>(D63*100)/C63</f>
        <v>100</v>
      </c>
      <c r="F63" s="28">
        <v>0.393</v>
      </c>
      <c r="G63" s="31">
        <v>0.417</v>
      </c>
      <c r="H63" s="29">
        <f>((G63*100)/F63)-100</f>
        <v>6.106870229007612</v>
      </c>
      <c r="I63" s="7">
        <f>FLOOR(G63,0.00001)*D63</f>
        <v>13439.910000000002</v>
      </c>
    </row>
    <row r="64" spans="1:9" ht="13.5">
      <c r="A64" s="5"/>
      <c r="B64" s="24"/>
      <c r="C64" s="6" t="s">
        <v>28</v>
      </c>
      <c r="D64" s="21">
        <v>32230</v>
      </c>
      <c r="E64" s="30"/>
      <c r="F64" s="28"/>
      <c r="G64" s="28"/>
      <c r="H64" s="29"/>
      <c r="I64" s="7"/>
    </row>
    <row r="65" spans="1:9" ht="13.5">
      <c r="A65" s="5"/>
      <c r="B65" s="24"/>
      <c r="C65" s="6"/>
      <c r="D65" s="6"/>
      <c r="E65" s="14"/>
      <c r="F65" s="14"/>
      <c r="G65" s="14"/>
      <c r="H65" s="7"/>
      <c r="I65" s="7"/>
    </row>
    <row r="66" spans="1:9" ht="13.5">
      <c r="A66" s="5">
        <v>15</v>
      </c>
      <c r="B66" s="24" t="s">
        <v>24</v>
      </c>
      <c r="C66" s="6">
        <v>50913</v>
      </c>
      <c r="D66" s="21">
        <f>SUM(D67:D67)</f>
        <v>50913</v>
      </c>
      <c r="E66" s="30">
        <f>(D66*100)/C66</f>
        <v>100</v>
      </c>
      <c r="F66" s="28">
        <v>0.367</v>
      </c>
      <c r="G66" s="36">
        <v>0.405</v>
      </c>
      <c r="H66" s="29">
        <f>((G66*100)/F66)-100</f>
        <v>10.35422343324251</v>
      </c>
      <c r="I66" s="7">
        <f>FLOOR(G66,0.00001)*D66</f>
        <v>20619.765000000003</v>
      </c>
    </row>
    <row r="67" spans="1:9" ht="13.5">
      <c r="A67" s="5"/>
      <c r="B67" s="24"/>
      <c r="C67" s="6" t="s">
        <v>32</v>
      </c>
      <c r="D67" s="21">
        <v>50913</v>
      </c>
      <c r="E67" s="30"/>
      <c r="F67" s="28"/>
      <c r="G67" s="28"/>
      <c r="H67" s="29"/>
      <c r="I67" s="7"/>
    </row>
    <row r="68" spans="1:9" ht="13.5">
      <c r="A68" s="5"/>
      <c r="B68" s="24"/>
      <c r="C68" s="6"/>
      <c r="D68" s="6"/>
      <c r="E68" s="14"/>
      <c r="F68" s="14"/>
      <c r="G68" s="14"/>
      <c r="H68" s="7"/>
      <c r="I68" s="7"/>
    </row>
    <row r="69" spans="1:9" ht="13.5">
      <c r="A69" s="5">
        <v>16</v>
      </c>
      <c r="B69" s="24" t="s">
        <v>24</v>
      </c>
      <c r="C69" s="6">
        <v>77730</v>
      </c>
      <c r="D69" s="21">
        <f>SUM(D70:D71)</f>
        <v>77730</v>
      </c>
      <c r="E69" s="30">
        <f>(D69*100)/C69</f>
        <v>100</v>
      </c>
      <c r="F69" s="28">
        <v>0.312</v>
      </c>
      <c r="G69" s="31">
        <v>0.405</v>
      </c>
      <c r="H69" s="29">
        <f>((G69*100)/F69)-100</f>
        <v>29.80769230769232</v>
      </c>
      <c r="I69" s="7">
        <f>FLOOR(G69,0.00001)*D69</f>
        <v>31480.65</v>
      </c>
    </row>
    <row r="70" spans="1:9" ht="13.5">
      <c r="A70" s="5"/>
      <c r="B70" s="24"/>
      <c r="C70" s="6" t="s">
        <v>32</v>
      </c>
      <c r="D70" s="21">
        <v>15000</v>
      </c>
      <c r="E70" s="30"/>
      <c r="F70" s="28"/>
      <c r="G70" s="31"/>
      <c r="H70" s="29"/>
      <c r="I70" s="7"/>
    </row>
    <row r="71" spans="1:9" ht="13.5">
      <c r="A71" s="5"/>
      <c r="B71" s="24"/>
      <c r="C71" s="6" t="s">
        <v>25</v>
      </c>
      <c r="D71" s="21">
        <v>62730</v>
      </c>
      <c r="E71" s="30"/>
      <c r="F71" s="28"/>
      <c r="G71" s="28"/>
      <c r="H71" s="29"/>
      <c r="I71" s="7"/>
    </row>
    <row r="72" spans="1:9" ht="13.5">
      <c r="A72" s="5"/>
      <c r="B72" s="24"/>
      <c r="C72" s="6"/>
      <c r="D72" s="6"/>
      <c r="E72" s="14"/>
      <c r="F72" s="14"/>
      <c r="G72" s="14"/>
      <c r="H72" s="7"/>
      <c r="I72" s="7"/>
    </row>
    <row r="73" spans="1:9" ht="13.5">
      <c r="A73" s="11"/>
      <c r="B73" s="16" t="s">
        <v>14</v>
      </c>
      <c r="C73" s="12">
        <f>SUM(C9:C72)</f>
        <v>1085569</v>
      </c>
      <c r="D73" s="19">
        <f>SUM(D10+D14+D20+D26+D30+D34+D39+D45+D48+D51+D54+D57+D60+D63+D66+D69)</f>
        <v>1073419</v>
      </c>
      <c r="E73" s="25">
        <f>(D73*100)/C73</f>
        <v>98.8807712821571</v>
      </c>
      <c r="F73" s="20"/>
      <c r="G73" s="20"/>
      <c r="H73" s="13"/>
      <c r="I73" s="26">
        <f>SUM(I9:I72)</f>
        <v>359011.905</v>
      </c>
    </row>
    <row r="74" ht="12.75">
      <c r="C74" s="15"/>
    </row>
    <row r="75" spans="1:9" ht="13.5">
      <c r="A75" s="17"/>
      <c r="B75" s="16" t="s">
        <v>12</v>
      </c>
      <c r="C75" s="19">
        <f>SUM(C73)</f>
        <v>1085569</v>
      </c>
      <c r="D75" s="19">
        <f>SUM(D73)</f>
        <v>1073419</v>
      </c>
      <c r="E75" s="25">
        <f>(D75*100)/C75</f>
        <v>98.8807712821571</v>
      </c>
      <c r="F75" s="18"/>
      <c r="G75" s="18"/>
      <c r="H75" s="18"/>
      <c r="I75" s="27">
        <f>SUM(I73)</f>
        <v>359011.905</v>
      </c>
    </row>
    <row r="76" ht="12.75">
      <c r="C76" s="15"/>
    </row>
    <row r="77" ht="12.75">
      <c r="C77" s="15"/>
    </row>
    <row r="78" spans="2:3" ht="13.5">
      <c r="B78" s="5"/>
      <c r="C78" s="15"/>
    </row>
    <row r="79" spans="2:3" ht="13.5">
      <c r="B79" s="5"/>
      <c r="C79" s="15"/>
    </row>
    <row r="80" spans="2:3" ht="13.5">
      <c r="B80" s="5"/>
      <c r="C80" s="15"/>
    </row>
    <row r="81" spans="2:3" ht="13.5">
      <c r="B81" s="5"/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</sheetData>
  <mergeCells count="2">
    <mergeCell ref="A8:I8"/>
    <mergeCell ref="A2:I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2007-09-20T20:18:47Z</cp:lastPrinted>
  <dcterms:created xsi:type="dcterms:W3CDTF">2005-05-09T20:19:33Z</dcterms:created>
  <dcterms:modified xsi:type="dcterms:W3CDTF">2007-10-03T21:07:32Z</dcterms:modified>
  <cp:category/>
  <cp:version/>
  <cp:contentType/>
  <cp:contentStatus/>
</cp:coreProperties>
</file>