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54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<sst xmlns="http://schemas.openxmlformats.org/spreadsheetml/2006/main" count="110" uniqueCount="50">
  <si>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</si>
  <si>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</si>
  <si>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</si>
  <si>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</si>
  <si>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</si>
  <si>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</si>
  <si>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</si>
  <si>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</si>
  <si>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</si>
  <si>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</si>
  <si>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</si>
  <si>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</si>
  <si>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</si>
  <si>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</si>
  <si>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</si>
  <si>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</si>
  <si>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</si>
  <si>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</si>
  <si>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</si>
  <si>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</si>
  <si>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PR</t>
  </si>
  <si>
    <t>Ampére</t>
  </si>
  <si>
    <t>Apucarana</t>
  </si>
  <si>
    <t>Cafelândia</t>
  </si>
  <si>
    <t>Campo Mourão</t>
  </si>
  <si>
    <t>Laranjeiras do Sul</t>
  </si>
  <si>
    <t>Mato Rico</t>
  </si>
  <si>
    <t>Pitanga</t>
  </si>
  <si>
    <t>Rolândia</t>
  </si>
  <si>
    <t>Roncador</t>
  </si>
  <si>
    <t>SC</t>
  </si>
  <si>
    <t>Maracajú</t>
  </si>
  <si>
    <t>Bituruna</t>
  </si>
  <si>
    <t>Cândido Abreu</t>
  </si>
  <si>
    <t>Santo Antônio do Sudoeste</t>
  </si>
  <si>
    <t>RS</t>
  </si>
  <si>
    <t>Frederico Westphalen</t>
  </si>
  <si>
    <t>Campos Novos</t>
  </si>
  <si>
    <t>Descanso</t>
  </si>
  <si>
    <t>Modelo</t>
  </si>
  <si>
    <t>AVISO DE VENDA DE FEIJÃO ANÃO CORES/PRETO Nº 554/07- 02/10/2007</t>
  </si>
  <si>
    <t>RETIRADO</t>
  </si>
  <si>
    <t>BBM PR</t>
  </si>
  <si>
    <t>BBSB</t>
  </si>
  <si>
    <t>BBM GO</t>
  </si>
  <si>
    <t>BCMM</t>
  </si>
  <si>
    <t>BBM UB</t>
  </si>
  <si>
    <t>BCMCO</t>
  </si>
  <si>
    <t>BMCS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</si>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</sst>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 horizontal="center"/>
    </xf>
    <xf numFmtId="186" fontId="1" fillId="0" borderId="0" xfId="20" applyNumberFormat="1" applyFont="1" applyAlignment="1">
      <alignment horizontal="center"/>
    </xf>
    <xf numFmtId="181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7"/>
  <sheetViews>
    <sheetView tabSelected="1" workbookViewId="0" topLeftCell="A1">
      <selection activeCell="G96" sqref="G96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40" t="s">
        <v>40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31</v>
      </c>
      <c r="C10" s="6">
        <v>1993</v>
      </c>
      <c r="D10" s="22">
        <f>SUM(D11:D11)</f>
        <v>0</v>
      </c>
      <c r="E10" s="36">
        <f>(D10*100)/C10</f>
        <v>0</v>
      </c>
      <c r="F10" s="30">
        <v>0.554</v>
      </c>
      <c r="G10" s="31">
        <v>0</v>
      </c>
      <c r="H10" s="31">
        <v>0</v>
      </c>
      <c r="I10" s="7">
        <f>FLOOR(G10,0.00001)*D10</f>
        <v>0</v>
      </c>
    </row>
    <row r="11" spans="1:9" ht="13.5">
      <c r="A11" s="5"/>
      <c r="B11" s="26"/>
      <c r="C11" s="6" t="s">
        <v>41</v>
      </c>
      <c r="D11" s="22"/>
      <c r="E11" s="32"/>
      <c r="F11" s="30"/>
      <c r="G11" s="30"/>
      <c r="H11" s="31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31</v>
      </c>
      <c r="C13" s="6">
        <v>47532</v>
      </c>
      <c r="D13" s="22">
        <f>SUM(D14:D14)</f>
        <v>0</v>
      </c>
      <c r="E13" s="36">
        <f>(D13*100)/C13</f>
        <v>0</v>
      </c>
      <c r="F13" s="30">
        <v>0.5</v>
      </c>
      <c r="G13" s="31">
        <v>0</v>
      </c>
      <c r="H13" s="31">
        <v>0</v>
      </c>
      <c r="I13" s="7">
        <f>FLOOR(G13,0.00001)*D13</f>
        <v>0</v>
      </c>
    </row>
    <row r="14" spans="1:9" ht="13.5">
      <c r="A14" s="5"/>
      <c r="B14" s="26"/>
      <c r="C14" s="6" t="s">
        <v>41</v>
      </c>
      <c r="D14" s="22"/>
      <c r="E14" s="32"/>
      <c r="F14" s="30"/>
      <c r="G14" s="30"/>
      <c r="H14" s="31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31</v>
      </c>
      <c r="C16" s="6">
        <v>38953</v>
      </c>
      <c r="D16" s="22">
        <f>SUM(D17:D17)</f>
        <v>0</v>
      </c>
      <c r="E16" s="36">
        <f>(D16*100)/C16</f>
        <v>0</v>
      </c>
      <c r="F16" s="30">
        <v>0.526</v>
      </c>
      <c r="G16" s="31">
        <v>0</v>
      </c>
      <c r="H16" s="31">
        <v>0</v>
      </c>
      <c r="I16" s="7">
        <f>FLOOR(G16,0.00001)*D16</f>
        <v>0</v>
      </c>
    </row>
    <row r="17" spans="1:9" ht="13.5">
      <c r="A17" s="5"/>
      <c r="B17" s="26"/>
      <c r="C17" s="6" t="s">
        <v>41</v>
      </c>
      <c r="D17" s="22"/>
      <c r="E17" s="32"/>
      <c r="F17" s="30"/>
      <c r="G17" s="30"/>
      <c r="H17" s="31"/>
      <c r="I17" s="7"/>
    </row>
    <row r="18" spans="1:9" ht="13.5">
      <c r="A18" s="5"/>
      <c r="B18" s="26"/>
      <c r="C18" s="6"/>
      <c r="D18" s="6"/>
      <c r="E18" s="15"/>
      <c r="F18" s="15"/>
      <c r="G18" s="15"/>
      <c r="H18" s="7"/>
      <c r="I18" s="7"/>
    </row>
    <row r="19" spans="1:9" ht="13.5">
      <c r="A19" s="11"/>
      <c r="B19" s="17" t="s">
        <v>14</v>
      </c>
      <c r="C19" s="12">
        <f>SUM(C9:C18)</f>
        <v>88478</v>
      </c>
      <c r="D19" s="20">
        <f>SUM(D10,D13,D16)</f>
        <v>0</v>
      </c>
      <c r="E19" s="27">
        <f>(D19*100)/C19</f>
        <v>0</v>
      </c>
      <c r="F19" s="21"/>
      <c r="G19" s="21"/>
      <c r="H19" s="13"/>
      <c r="I19" s="28">
        <f>SUM(I9:I18)</f>
        <v>0</v>
      </c>
    </row>
    <row r="20" ht="12.75">
      <c r="C20" s="16"/>
    </row>
    <row r="21" spans="1:9" ht="13.5">
      <c r="A21" s="37" t="s">
        <v>20</v>
      </c>
      <c r="B21" s="38"/>
      <c r="C21" s="38"/>
      <c r="D21" s="38"/>
      <c r="E21" s="38"/>
      <c r="F21" s="38"/>
      <c r="G21" s="38"/>
      <c r="H21" s="38"/>
      <c r="I21" s="39"/>
    </row>
    <row r="22" spans="1:9" ht="14.25" customHeight="1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6" t="s">
        <v>21</v>
      </c>
      <c r="C23" s="6">
        <v>10995</v>
      </c>
      <c r="D23" s="22">
        <f>SUM(D24:D24)</f>
        <v>10995</v>
      </c>
      <c r="E23" s="32">
        <f>(D23*100)/C23</f>
        <v>100</v>
      </c>
      <c r="F23" s="30">
        <v>0.791</v>
      </c>
      <c r="G23" s="30">
        <v>1.024</v>
      </c>
      <c r="H23" s="31">
        <f>((G23*100)/F23)-100</f>
        <v>29.456384323640975</v>
      </c>
      <c r="I23" s="7">
        <f>FLOOR(G23,0.00001)*D23</f>
        <v>11258.880000000001</v>
      </c>
    </row>
    <row r="24" spans="1:9" ht="13.5">
      <c r="A24" s="5"/>
      <c r="B24" s="26"/>
      <c r="C24" s="6" t="s">
        <v>42</v>
      </c>
      <c r="D24" s="22">
        <v>10995</v>
      </c>
      <c r="E24" s="32"/>
      <c r="F24" s="30"/>
      <c r="G24" s="30"/>
      <c r="H24" s="31"/>
      <c r="I24" s="7"/>
    </row>
    <row r="25" spans="1:9" ht="13.5">
      <c r="A25" s="5"/>
      <c r="B25" s="26"/>
      <c r="C25" s="6"/>
      <c r="D25" s="6"/>
      <c r="E25" s="15"/>
      <c r="F25" s="15"/>
      <c r="G25" s="15"/>
      <c r="H25" s="7"/>
      <c r="I25" s="7"/>
    </row>
    <row r="26" spans="1:9" ht="13.5">
      <c r="A26" s="5">
        <v>5</v>
      </c>
      <c r="B26" s="26" t="s">
        <v>22</v>
      </c>
      <c r="C26" s="6">
        <v>14041</v>
      </c>
      <c r="D26" s="22">
        <f>SUM(D27:D27)</f>
        <v>0</v>
      </c>
      <c r="E26" s="36">
        <f>(D26*100)/C26</f>
        <v>0</v>
      </c>
      <c r="F26" s="30">
        <v>0.791</v>
      </c>
      <c r="G26" s="31">
        <v>0</v>
      </c>
      <c r="H26" s="31">
        <v>0</v>
      </c>
      <c r="I26" s="7">
        <f>FLOOR(G26,0.00001)*D26</f>
        <v>0</v>
      </c>
    </row>
    <row r="27" spans="1:9" ht="13.5">
      <c r="A27" s="5"/>
      <c r="B27" s="26"/>
      <c r="C27" s="6" t="s">
        <v>41</v>
      </c>
      <c r="D27" s="22"/>
      <c r="E27" s="32"/>
      <c r="F27" s="30"/>
      <c r="G27" s="30"/>
      <c r="H27" s="31"/>
      <c r="I27" s="7"/>
    </row>
    <row r="28" spans="1:9" ht="13.5">
      <c r="A28" s="5"/>
      <c r="B28" s="26"/>
      <c r="C28" s="6"/>
      <c r="D28" s="6"/>
      <c r="E28" s="15"/>
      <c r="F28" s="15"/>
      <c r="G28" s="15"/>
      <c r="H28" s="7"/>
      <c r="I28" s="7"/>
    </row>
    <row r="29" spans="1:9" ht="13.5">
      <c r="A29" s="5">
        <v>6</v>
      </c>
      <c r="B29" s="26" t="s">
        <v>22</v>
      </c>
      <c r="C29" s="6">
        <v>21479</v>
      </c>
      <c r="D29" s="22">
        <f>SUM(D30:D30)</f>
        <v>0</v>
      </c>
      <c r="E29" s="36">
        <f>(D29*100)/C29</f>
        <v>0</v>
      </c>
      <c r="F29" s="30">
        <v>0.752</v>
      </c>
      <c r="G29" s="31">
        <v>0</v>
      </c>
      <c r="H29" s="31">
        <v>0</v>
      </c>
      <c r="I29" s="7">
        <f>FLOOR(G29,0.00001)*D29</f>
        <v>0</v>
      </c>
    </row>
    <row r="30" spans="1:9" ht="13.5">
      <c r="A30" s="5"/>
      <c r="B30" s="26"/>
      <c r="C30" s="6" t="s">
        <v>41</v>
      </c>
      <c r="D30" s="22"/>
      <c r="E30" s="32"/>
      <c r="F30" s="30"/>
      <c r="G30" s="30"/>
      <c r="H30" s="31"/>
      <c r="I30" s="7"/>
    </row>
    <row r="31" spans="1:9" ht="13.5">
      <c r="A31" s="5"/>
      <c r="B31" s="26"/>
      <c r="C31" s="6"/>
      <c r="D31" s="6"/>
      <c r="E31" s="15"/>
      <c r="F31" s="15"/>
      <c r="G31" s="15"/>
      <c r="H31" s="7"/>
      <c r="I31" s="7"/>
    </row>
    <row r="32" spans="1:9" ht="13.5">
      <c r="A32" s="5">
        <v>7</v>
      </c>
      <c r="B32" s="26" t="s">
        <v>22</v>
      </c>
      <c r="C32" s="6">
        <v>130996</v>
      </c>
      <c r="D32" s="22">
        <f>SUM(D33:D35)</f>
        <v>130996</v>
      </c>
      <c r="E32" s="32">
        <f>(D32*100)/C32</f>
        <v>100</v>
      </c>
      <c r="F32" s="30">
        <v>0.791</v>
      </c>
      <c r="G32" s="34">
        <v>0.931</v>
      </c>
      <c r="H32" s="31">
        <f>((G32*100)/F32)-100</f>
        <v>17.69911504424779</v>
      </c>
      <c r="I32" s="7">
        <f>FLOOR(G32,0.00001)*D32</f>
        <v>121957.27600000001</v>
      </c>
    </row>
    <row r="33" spans="1:9" ht="13.5">
      <c r="A33" s="5"/>
      <c r="B33" s="26"/>
      <c r="C33" s="6" t="s">
        <v>43</v>
      </c>
      <c r="D33" s="22">
        <v>60996</v>
      </c>
      <c r="E33" s="32"/>
      <c r="F33" s="30"/>
      <c r="G33" s="33"/>
      <c r="H33" s="31"/>
      <c r="I33" s="7"/>
    </row>
    <row r="34" spans="1:9" ht="13.5">
      <c r="A34" s="5"/>
      <c r="B34" s="26"/>
      <c r="C34" s="6" t="s">
        <v>42</v>
      </c>
      <c r="D34" s="22">
        <v>30000</v>
      </c>
      <c r="E34" s="32"/>
      <c r="F34" s="30"/>
      <c r="G34" s="33"/>
      <c r="H34" s="31"/>
      <c r="I34" s="7"/>
    </row>
    <row r="35" spans="1:9" ht="13.5">
      <c r="A35" s="5"/>
      <c r="B35" s="26"/>
      <c r="C35" s="6" t="s">
        <v>44</v>
      </c>
      <c r="D35" s="22">
        <v>40000</v>
      </c>
      <c r="E35" s="32"/>
      <c r="F35" s="30"/>
      <c r="G35" s="33"/>
      <c r="H35" s="31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5">
        <v>8</v>
      </c>
      <c r="B37" s="26" t="s">
        <v>22</v>
      </c>
      <c r="C37" s="6">
        <v>18026</v>
      </c>
      <c r="D37" s="22">
        <f>SUM(D38:D38)</f>
        <v>18026</v>
      </c>
      <c r="E37" s="32">
        <f>(D37*100)/C37</f>
        <v>100</v>
      </c>
      <c r="F37" s="30">
        <v>0.833</v>
      </c>
      <c r="G37" s="30">
        <v>0.865</v>
      </c>
      <c r="H37" s="31">
        <f>((G37*100)/F37)-100</f>
        <v>3.841536614645861</v>
      </c>
      <c r="I37" s="7">
        <f>FLOOR(G37,0.00001)*D37</f>
        <v>15592.490000000002</v>
      </c>
    </row>
    <row r="38" spans="1:9" ht="13.5">
      <c r="A38" s="5"/>
      <c r="B38" s="26"/>
      <c r="C38" s="6" t="s">
        <v>43</v>
      </c>
      <c r="D38" s="22">
        <v>18026</v>
      </c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9</v>
      </c>
      <c r="B40" s="26" t="s">
        <v>22</v>
      </c>
      <c r="C40" s="6">
        <v>517155</v>
      </c>
      <c r="D40" s="22">
        <f>SUM(D41:D42)</f>
        <v>517155</v>
      </c>
      <c r="E40" s="32">
        <f>(D40*100)/C40</f>
        <v>100</v>
      </c>
      <c r="F40" s="30">
        <v>0.752</v>
      </c>
      <c r="G40" s="34">
        <v>1.061</v>
      </c>
      <c r="H40" s="31">
        <f>((G40*100)/F40)-100</f>
        <v>41.09042553191489</v>
      </c>
      <c r="I40" s="7">
        <f>FLOOR(G40,0.00001)*D40</f>
        <v>548701.4550000001</v>
      </c>
    </row>
    <row r="41" spans="1:9" ht="13.5">
      <c r="A41" s="5"/>
      <c r="B41" s="26"/>
      <c r="C41" s="6" t="s">
        <v>43</v>
      </c>
      <c r="D41" s="22">
        <v>237155</v>
      </c>
      <c r="E41" s="32"/>
      <c r="F41" s="30"/>
      <c r="G41" s="33"/>
      <c r="H41" s="31"/>
      <c r="I41" s="7"/>
    </row>
    <row r="42" spans="1:9" ht="13.5">
      <c r="A42" s="5"/>
      <c r="B42" s="26"/>
      <c r="C42" s="6" t="s">
        <v>42</v>
      </c>
      <c r="D42" s="22">
        <v>280000</v>
      </c>
      <c r="E42" s="32"/>
      <c r="F42" s="30"/>
      <c r="G42" s="30"/>
      <c r="H42" s="31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5">
        <v>10</v>
      </c>
      <c r="B44" s="26" t="s">
        <v>32</v>
      </c>
      <c r="C44" s="6">
        <v>220888</v>
      </c>
      <c r="D44" s="22">
        <f>SUM(D45:D45)</f>
        <v>194888</v>
      </c>
      <c r="E44" s="32">
        <f>(D44*100)/C44</f>
        <v>88.22932889065952</v>
      </c>
      <c r="F44" s="30">
        <v>0.855</v>
      </c>
      <c r="G44" s="34">
        <v>1.151</v>
      </c>
      <c r="H44" s="31">
        <f>((G44*100)/F44)-100</f>
        <v>34.61988304093569</v>
      </c>
      <c r="I44" s="7">
        <f>FLOOR(G44,0.00001)*D44</f>
        <v>224316.08800000002</v>
      </c>
    </row>
    <row r="45" spans="1:9" ht="13.5">
      <c r="A45" s="5"/>
      <c r="B45" s="26"/>
      <c r="C45" s="6" t="s">
        <v>42</v>
      </c>
      <c r="D45" s="22">
        <v>194888</v>
      </c>
      <c r="E45" s="32"/>
      <c r="F45" s="30"/>
      <c r="G45" s="30"/>
      <c r="H45" s="31"/>
      <c r="I45" s="7"/>
    </row>
    <row r="46" spans="1:9" ht="13.5">
      <c r="A46" s="5"/>
      <c r="B46" s="26"/>
      <c r="C46" s="6"/>
      <c r="D46" s="6"/>
      <c r="E46" s="15"/>
      <c r="F46" s="15"/>
      <c r="G46" s="15"/>
      <c r="H46" s="7"/>
      <c r="I46" s="7"/>
    </row>
    <row r="47" spans="1:9" ht="13.5">
      <c r="A47" s="5">
        <v>11</v>
      </c>
      <c r="B47" s="26" t="s">
        <v>32</v>
      </c>
      <c r="C47" s="6">
        <v>52083</v>
      </c>
      <c r="D47" s="22">
        <f>SUM(D48:D48)</f>
        <v>52083</v>
      </c>
      <c r="E47" s="32">
        <f>(D47*100)/C47</f>
        <v>100</v>
      </c>
      <c r="F47" s="30">
        <v>0.855</v>
      </c>
      <c r="G47" s="34">
        <v>1.06</v>
      </c>
      <c r="H47" s="31">
        <f>((G47*100)/F47)-100</f>
        <v>23.976608187134502</v>
      </c>
      <c r="I47" s="7">
        <f>FLOOR(G47,0.00001)*D47</f>
        <v>55207.98</v>
      </c>
    </row>
    <row r="48" spans="1:9" ht="13.5">
      <c r="A48" s="5"/>
      <c r="B48" s="26"/>
      <c r="C48" s="6" t="s">
        <v>42</v>
      </c>
      <c r="D48" s="22">
        <v>52083</v>
      </c>
      <c r="E48" s="32"/>
      <c r="F48" s="30"/>
      <c r="G48" s="30"/>
      <c r="H48" s="31"/>
      <c r="I48" s="7"/>
    </row>
    <row r="49" spans="1:9" ht="13.5">
      <c r="A49" s="5"/>
      <c r="B49" s="26"/>
      <c r="C49" s="6"/>
      <c r="D49" s="6"/>
      <c r="E49" s="15"/>
      <c r="F49" s="15"/>
      <c r="G49" s="15"/>
      <c r="H49" s="7"/>
      <c r="I49" s="7"/>
    </row>
    <row r="50" spans="1:9" ht="13.5">
      <c r="A50" s="5">
        <v>12</v>
      </c>
      <c r="B50" s="26" t="s">
        <v>23</v>
      </c>
      <c r="C50" s="6">
        <v>14844</v>
      </c>
      <c r="D50" s="22">
        <f>SUM(D51:D51)</f>
        <v>14844</v>
      </c>
      <c r="E50" s="32">
        <f>(D50*100)/C50</f>
        <v>100</v>
      </c>
      <c r="F50" s="30">
        <v>0.791</v>
      </c>
      <c r="G50" s="34">
        <v>1.009</v>
      </c>
      <c r="H50" s="31">
        <f>((G50*100)/F50)-100</f>
        <v>27.56005056890011</v>
      </c>
      <c r="I50" s="7">
        <f>FLOOR(G50,0.00001)*D50</f>
        <v>14977.596000000001</v>
      </c>
    </row>
    <row r="51" spans="1:9" ht="13.5">
      <c r="A51" s="5"/>
      <c r="B51" s="26"/>
      <c r="C51" s="6" t="s">
        <v>42</v>
      </c>
      <c r="D51" s="22">
        <v>14844</v>
      </c>
      <c r="E51" s="32"/>
      <c r="F51" s="30"/>
      <c r="G51" s="30"/>
      <c r="H51" s="31"/>
      <c r="I51" s="7"/>
    </row>
    <row r="52" spans="1:9" ht="13.5">
      <c r="A52" s="5"/>
      <c r="B52" s="26"/>
      <c r="C52" s="6"/>
      <c r="D52" s="6"/>
      <c r="E52" s="15"/>
      <c r="F52" s="15"/>
      <c r="G52" s="15"/>
      <c r="H52" s="7"/>
      <c r="I52" s="7"/>
    </row>
    <row r="53" spans="1:9" ht="13.5">
      <c r="A53" s="5">
        <v>13</v>
      </c>
      <c r="B53" s="26" t="s">
        <v>24</v>
      </c>
      <c r="C53" s="6">
        <v>2896</v>
      </c>
      <c r="D53" s="22">
        <f>SUM(D54:D54)</f>
        <v>0</v>
      </c>
      <c r="E53" s="36">
        <f>(D53*100)/C53</f>
        <v>0</v>
      </c>
      <c r="F53" s="30">
        <v>0.791</v>
      </c>
      <c r="G53" s="31">
        <v>0</v>
      </c>
      <c r="H53" s="31">
        <v>0</v>
      </c>
      <c r="I53" s="7">
        <f>FLOOR(G53,0.00001)*D53</f>
        <v>0</v>
      </c>
    </row>
    <row r="54" spans="1:9" ht="13.5">
      <c r="A54" s="5"/>
      <c r="B54" s="26"/>
      <c r="C54" s="6" t="s">
        <v>41</v>
      </c>
      <c r="D54" s="22"/>
      <c r="E54" s="32"/>
      <c r="F54" s="30"/>
      <c r="G54" s="30"/>
      <c r="H54" s="31"/>
      <c r="I54" s="7"/>
    </row>
    <row r="55" spans="1:9" ht="13.5">
      <c r="A55" s="5"/>
      <c r="B55" s="26"/>
      <c r="C55" s="6"/>
      <c r="D55" s="6"/>
      <c r="E55" s="15"/>
      <c r="F55" s="15"/>
      <c r="G55" s="15"/>
      <c r="H55" s="7"/>
      <c r="I55" s="7"/>
    </row>
    <row r="56" spans="1:9" ht="13.5">
      <c r="A56" s="5">
        <v>14</v>
      </c>
      <c r="B56" s="26" t="s">
        <v>24</v>
      </c>
      <c r="C56" s="6">
        <v>567</v>
      </c>
      <c r="D56" s="22">
        <f>SUM(D57:D57)</f>
        <v>0</v>
      </c>
      <c r="E56" s="36">
        <f>(D56*100)/C56</f>
        <v>0</v>
      </c>
      <c r="F56" s="30">
        <v>0.752</v>
      </c>
      <c r="G56" s="31">
        <v>0</v>
      </c>
      <c r="H56" s="31">
        <v>0</v>
      </c>
      <c r="I56" s="7">
        <f>FLOOR(G56,0.00001)*D56</f>
        <v>0</v>
      </c>
    </row>
    <row r="57" spans="1:9" ht="13.5">
      <c r="A57" s="5"/>
      <c r="B57" s="26"/>
      <c r="C57" s="6" t="s">
        <v>41</v>
      </c>
      <c r="D57" s="22"/>
      <c r="E57" s="32"/>
      <c r="F57" s="30"/>
      <c r="G57" s="30"/>
      <c r="H57" s="31"/>
      <c r="I57" s="7"/>
    </row>
    <row r="58" spans="1:9" ht="13.5">
      <c r="A58" s="5"/>
      <c r="B58" s="26"/>
      <c r="C58" s="6"/>
      <c r="D58" s="6"/>
      <c r="E58" s="15"/>
      <c r="F58" s="15"/>
      <c r="G58" s="15"/>
      <c r="H58" s="7"/>
      <c r="I58" s="7"/>
    </row>
    <row r="59" spans="1:9" ht="13.5">
      <c r="A59" s="5">
        <v>15</v>
      </c>
      <c r="B59" s="26" t="s">
        <v>33</v>
      </c>
      <c r="C59" s="6">
        <v>24040</v>
      </c>
      <c r="D59" s="22">
        <f>SUM(D60:D60)</f>
        <v>24040</v>
      </c>
      <c r="E59" s="32">
        <f>(D59*100)/C59</f>
        <v>100</v>
      </c>
      <c r="F59" s="30">
        <v>0.752</v>
      </c>
      <c r="G59" s="34">
        <v>1.033</v>
      </c>
      <c r="H59" s="31">
        <f>((G59*100)/F59)-100</f>
        <v>37.36702127659575</v>
      </c>
      <c r="I59" s="7">
        <f>FLOOR(G59,0.00001)*D59</f>
        <v>24833.320000000003</v>
      </c>
    </row>
    <row r="60" spans="1:9" ht="13.5">
      <c r="A60" s="5"/>
      <c r="B60" s="26"/>
      <c r="C60" s="6" t="s">
        <v>42</v>
      </c>
      <c r="D60" s="22">
        <v>24040</v>
      </c>
      <c r="E60" s="32"/>
      <c r="F60" s="30"/>
      <c r="G60" s="30"/>
      <c r="H60" s="31"/>
      <c r="I60" s="7"/>
    </row>
    <row r="61" spans="1:9" ht="13.5">
      <c r="A61" s="5"/>
      <c r="B61" s="26"/>
      <c r="C61" s="6"/>
      <c r="D61" s="6"/>
      <c r="E61" s="15"/>
      <c r="F61" s="15"/>
      <c r="G61" s="15"/>
      <c r="H61" s="7"/>
      <c r="I61" s="7"/>
    </row>
    <row r="62" spans="1:9" ht="13.5">
      <c r="A62" s="5">
        <v>16</v>
      </c>
      <c r="B62" s="26" t="s">
        <v>25</v>
      </c>
      <c r="C62" s="6">
        <v>60120</v>
      </c>
      <c r="D62" s="22">
        <f>SUM(D63:D64)</f>
        <v>60120</v>
      </c>
      <c r="E62" s="32">
        <f>(D62*100)/C62</f>
        <v>100</v>
      </c>
      <c r="F62" s="30">
        <v>0.752</v>
      </c>
      <c r="G62" s="34">
        <v>1.03</v>
      </c>
      <c r="H62" s="31">
        <f>((G62*100)/F62)-100</f>
        <v>36.96808510638297</v>
      </c>
      <c r="I62" s="7">
        <f>FLOOR(G62,0.00001)*D62</f>
        <v>61923.6</v>
      </c>
    </row>
    <row r="63" spans="1:9" ht="13.5">
      <c r="A63" s="5"/>
      <c r="B63" s="26"/>
      <c r="C63" s="6" t="s">
        <v>45</v>
      </c>
      <c r="D63" s="22">
        <v>30000</v>
      </c>
      <c r="E63" s="32"/>
      <c r="F63" s="30"/>
      <c r="G63" s="33"/>
      <c r="H63" s="31"/>
      <c r="I63" s="7"/>
    </row>
    <row r="64" spans="1:9" ht="13.5">
      <c r="A64" s="5"/>
      <c r="B64" s="26"/>
      <c r="C64" s="6" t="s">
        <v>42</v>
      </c>
      <c r="D64" s="22">
        <v>30120</v>
      </c>
      <c r="E64" s="32"/>
      <c r="F64" s="30"/>
      <c r="G64" s="30"/>
      <c r="H64" s="31"/>
      <c r="I64" s="7"/>
    </row>
    <row r="65" spans="1:9" ht="13.5">
      <c r="A65" s="5"/>
      <c r="B65" s="26"/>
      <c r="C65" s="6"/>
      <c r="D65" s="6"/>
      <c r="E65" s="15"/>
      <c r="F65" s="15"/>
      <c r="G65" s="15"/>
      <c r="H65" s="7"/>
      <c r="I65" s="7"/>
    </row>
    <row r="66" spans="1:9" ht="13.5">
      <c r="A66" s="5">
        <v>17</v>
      </c>
      <c r="B66" s="26" t="s">
        <v>25</v>
      </c>
      <c r="C66" s="6">
        <v>15080</v>
      </c>
      <c r="D66" s="22">
        <f>SUM(D67:D67)</f>
        <v>15080</v>
      </c>
      <c r="E66" s="32">
        <f>(D66*100)/C66</f>
        <v>100</v>
      </c>
      <c r="F66" s="30">
        <v>0.791</v>
      </c>
      <c r="G66" s="34">
        <v>1.01</v>
      </c>
      <c r="H66" s="31">
        <f>((G66*100)/F66)-100</f>
        <v>27.686472819216178</v>
      </c>
      <c r="I66" s="7">
        <f>FLOOR(G66,0.00001)*D66</f>
        <v>15230.8</v>
      </c>
    </row>
    <row r="67" spans="1:9" ht="13.5">
      <c r="A67" s="5"/>
      <c r="B67" s="26"/>
      <c r="C67" s="6" t="s">
        <v>44</v>
      </c>
      <c r="D67" s="22">
        <v>15080</v>
      </c>
      <c r="E67" s="32"/>
      <c r="F67" s="30"/>
      <c r="G67" s="30"/>
      <c r="H67" s="31"/>
      <c r="I67" s="7"/>
    </row>
    <row r="68" spans="1:9" ht="13.5">
      <c r="A68" s="5"/>
      <c r="B68" s="26"/>
      <c r="C68" s="6"/>
      <c r="D68" s="6"/>
      <c r="E68" s="15"/>
      <c r="F68" s="15"/>
      <c r="G68" s="15"/>
      <c r="H68" s="7"/>
      <c r="I68" s="7"/>
    </row>
    <row r="69" spans="1:9" ht="13.5">
      <c r="A69" s="5">
        <v>18</v>
      </c>
      <c r="B69" s="26" t="s">
        <v>26</v>
      </c>
      <c r="C69" s="6">
        <v>63084</v>
      </c>
      <c r="D69" s="22">
        <f>SUM(D70:D70)</f>
        <v>63084</v>
      </c>
      <c r="E69" s="32">
        <f>(D69*100)/C69</f>
        <v>100</v>
      </c>
      <c r="F69" s="30">
        <v>0.752</v>
      </c>
      <c r="G69" s="34">
        <v>1.12</v>
      </c>
      <c r="H69" s="31">
        <f>((G69*100)/F69)-100</f>
        <v>48.93617021276597</v>
      </c>
      <c r="I69" s="7">
        <f>FLOOR(G69,0.00001)*D69</f>
        <v>70654.08</v>
      </c>
    </row>
    <row r="70" spans="1:9" ht="13.5">
      <c r="A70" s="5"/>
      <c r="B70" s="26"/>
      <c r="C70" s="6" t="s">
        <v>42</v>
      </c>
      <c r="D70" s="22">
        <v>63084</v>
      </c>
      <c r="E70" s="32"/>
      <c r="F70" s="30"/>
      <c r="G70" s="30"/>
      <c r="H70" s="31"/>
      <c r="I70" s="7"/>
    </row>
    <row r="71" spans="1:9" ht="13.5">
      <c r="A71" s="5"/>
      <c r="B71" s="26"/>
      <c r="C71" s="6"/>
      <c r="D71" s="6"/>
      <c r="E71" s="15"/>
      <c r="F71" s="15"/>
      <c r="G71" s="15"/>
      <c r="H71" s="7"/>
      <c r="I71" s="7"/>
    </row>
    <row r="72" spans="1:9" ht="13.5">
      <c r="A72" s="5">
        <v>19</v>
      </c>
      <c r="B72" s="26" t="s">
        <v>27</v>
      </c>
      <c r="C72" s="6">
        <v>5029</v>
      </c>
      <c r="D72" s="22">
        <f>SUM(D73:D73)</f>
        <v>5029</v>
      </c>
      <c r="E72" s="32">
        <f>(D72*100)/C72</f>
        <v>100</v>
      </c>
      <c r="F72" s="30">
        <v>0.791</v>
      </c>
      <c r="G72" s="30">
        <v>1.13</v>
      </c>
      <c r="H72" s="31">
        <f>((G72*100)/F72)-100</f>
        <v>42.85714285714283</v>
      </c>
      <c r="I72" s="7">
        <f>FLOOR(G72,0.00001)*D72</f>
        <v>5682.77</v>
      </c>
    </row>
    <row r="73" spans="1:9" ht="13.5">
      <c r="A73" s="5"/>
      <c r="B73" s="26"/>
      <c r="C73" s="6" t="s">
        <v>42</v>
      </c>
      <c r="D73" s="22">
        <v>5029</v>
      </c>
      <c r="E73" s="32"/>
      <c r="F73" s="30"/>
      <c r="G73" s="30"/>
      <c r="H73" s="31"/>
      <c r="I73" s="7"/>
    </row>
    <row r="74" spans="1:9" ht="13.5">
      <c r="A74" s="5"/>
      <c r="B74" s="26"/>
      <c r="C74" s="6"/>
      <c r="D74" s="6"/>
      <c r="E74" s="15"/>
      <c r="F74" s="15"/>
      <c r="G74" s="15"/>
      <c r="H74" s="7"/>
      <c r="I74" s="7"/>
    </row>
    <row r="75" spans="1:9" ht="13.5">
      <c r="A75" s="5">
        <v>20</v>
      </c>
      <c r="B75" s="26" t="s">
        <v>27</v>
      </c>
      <c r="C75" s="6">
        <v>33175</v>
      </c>
      <c r="D75" s="22">
        <f>SUM(D76:D76)</f>
        <v>33175</v>
      </c>
      <c r="E75" s="32">
        <f>(D75*100)/C75</f>
        <v>100</v>
      </c>
      <c r="F75" s="30">
        <v>0.752</v>
      </c>
      <c r="G75" s="34">
        <v>1.12</v>
      </c>
      <c r="H75" s="31">
        <f>((G75*100)/F75)-100</f>
        <v>48.93617021276597</v>
      </c>
      <c r="I75" s="7">
        <f>FLOOR(G75,0.00001)*D75</f>
        <v>37156</v>
      </c>
    </row>
    <row r="76" spans="1:9" ht="13.5">
      <c r="A76" s="5"/>
      <c r="B76" s="26"/>
      <c r="C76" s="6" t="s">
        <v>42</v>
      </c>
      <c r="D76" s="22">
        <v>33175</v>
      </c>
      <c r="E76" s="32"/>
      <c r="F76" s="30"/>
      <c r="G76" s="30"/>
      <c r="H76" s="31"/>
      <c r="I76" s="7"/>
    </row>
    <row r="77" spans="1:9" ht="13.5">
      <c r="A77" s="5"/>
      <c r="B77" s="26"/>
      <c r="C77" s="6"/>
      <c r="D77" s="6"/>
      <c r="E77" s="15"/>
      <c r="F77" s="15"/>
      <c r="G77" s="15"/>
      <c r="H77" s="7"/>
      <c r="I77" s="7"/>
    </row>
    <row r="78" spans="1:9" ht="13.5">
      <c r="A78" s="5">
        <v>21</v>
      </c>
      <c r="B78" s="26" t="s">
        <v>27</v>
      </c>
      <c r="C78" s="6">
        <v>57756</v>
      </c>
      <c r="D78" s="22">
        <f>SUM(D79:D79)</f>
        <v>57756</v>
      </c>
      <c r="E78" s="32">
        <f>(D78*100)/C78</f>
        <v>100</v>
      </c>
      <c r="F78" s="30">
        <v>0.855</v>
      </c>
      <c r="G78" s="34">
        <v>1.062</v>
      </c>
      <c r="H78" s="31">
        <f>((G78*100)/F78)-100</f>
        <v>24.21052631578948</v>
      </c>
      <c r="I78" s="7">
        <f>FLOOR(G78,0.00001)*D78</f>
        <v>61336.872</v>
      </c>
    </row>
    <row r="79" spans="1:9" ht="13.5">
      <c r="A79" s="5"/>
      <c r="B79" s="26"/>
      <c r="C79" s="6" t="s">
        <v>42</v>
      </c>
      <c r="D79" s="22">
        <v>57756</v>
      </c>
      <c r="E79" s="32"/>
      <c r="F79" s="30"/>
      <c r="G79" s="30"/>
      <c r="H79" s="31"/>
      <c r="I79" s="7"/>
    </row>
    <row r="80" spans="1:9" ht="13.5">
      <c r="A80" s="5"/>
      <c r="B80" s="26"/>
      <c r="C80" s="6"/>
      <c r="D80" s="6"/>
      <c r="E80" s="15"/>
      <c r="F80" s="15"/>
      <c r="G80" s="15"/>
      <c r="H80" s="7"/>
      <c r="I80" s="7"/>
    </row>
    <row r="81" spans="1:9" ht="13.5">
      <c r="A81" s="5">
        <v>22</v>
      </c>
      <c r="B81" s="26" t="s">
        <v>27</v>
      </c>
      <c r="C81" s="6">
        <v>52707</v>
      </c>
      <c r="D81" s="22">
        <f>SUM(D82:D82)</f>
        <v>52707</v>
      </c>
      <c r="E81" s="32">
        <f>(D81*100)/C81</f>
        <v>100</v>
      </c>
      <c r="F81" s="30">
        <v>0.791</v>
      </c>
      <c r="G81" s="34">
        <v>1.003</v>
      </c>
      <c r="H81" s="31">
        <f>((G81*100)/F81)-100</f>
        <v>26.801517067003772</v>
      </c>
      <c r="I81" s="7">
        <f>FLOOR(G81,0.00001)*D81</f>
        <v>52865.12100000001</v>
      </c>
    </row>
    <row r="82" spans="1:9" ht="13.5">
      <c r="A82" s="5"/>
      <c r="B82" s="26"/>
      <c r="C82" s="6" t="s">
        <v>42</v>
      </c>
      <c r="D82" s="22">
        <v>52707</v>
      </c>
      <c r="E82" s="32"/>
      <c r="F82" s="30"/>
      <c r="G82" s="30"/>
      <c r="H82" s="31"/>
      <c r="I82" s="7"/>
    </row>
    <row r="83" spans="1:9" ht="13.5">
      <c r="A83" s="5"/>
      <c r="B83" s="26"/>
      <c r="C83" s="6"/>
      <c r="D83" s="6"/>
      <c r="E83" s="15"/>
      <c r="F83" s="15"/>
      <c r="G83" s="15"/>
      <c r="H83" s="7"/>
      <c r="I83" s="7"/>
    </row>
    <row r="84" spans="1:9" ht="13.5">
      <c r="A84" s="5">
        <v>23</v>
      </c>
      <c r="B84" s="26" t="s">
        <v>28</v>
      </c>
      <c r="C84" s="6">
        <v>403260</v>
      </c>
      <c r="D84" s="22">
        <f>SUM(D85:D87)</f>
        <v>403260</v>
      </c>
      <c r="E84" s="32">
        <f>(D84*100)/C84</f>
        <v>100</v>
      </c>
      <c r="F84" s="30">
        <v>0.791</v>
      </c>
      <c r="G84" s="34">
        <v>1.205</v>
      </c>
      <c r="H84" s="31">
        <f>((G84*100)/F84)-100</f>
        <v>52.33881163084703</v>
      </c>
      <c r="I84" s="7">
        <f>FLOOR(G84,0.00001)*D84</f>
        <v>485928.30000000005</v>
      </c>
    </row>
    <row r="85" spans="1:9" ht="13.5">
      <c r="A85" s="5"/>
      <c r="B85" s="26"/>
      <c r="C85" s="6" t="s">
        <v>43</v>
      </c>
      <c r="D85" s="22">
        <v>123260</v>
      </c>
      <c r="E85" s="32"/>
      <c r="F85" s="30"/>
      <c r="G85" s="33"/>
      <c r="H85" s="31"/>
      <c r="I85" s="7"/>
    </row>
    <row r="86" spans="1:9" ht="13.5">
      <c r="A86" s="5"/>
      <c r="B86" s="26"/>
      <c r="C86" s="6" t="s">
        <v>42</v>
      </c>
      <c r="D86" s="22">
        <v>160000</v>
      </c>
      <c r="E86" s="32"/>
      <c r="F86" s="30"/>
      <c r="G86" s="33"/>
      <c r="H86" s="31"/>
      <c r="I86" s="7"/>
    </row>
    <row r="87" spans="1:9" ht="13.5">
      <c r="A87" s="5"/>
      <c r="B87" s="26"/>
      <c r="C87" s="6" t="s">
        <v>46</v>
      </c>
      <c r="D87" s="22">
        <v>120000</v>
      </c>
      <c r="E87" s="32"/>
      <c r="F87" s="30"/>
      <c r="G87" s="33"/>
      <c r="H87" s="31"/>
      <c r="I87" s="7"/>
    </row>
    <row r="88" spans="1:9" ht="13.5">
      <c r="A88" s="5"/>
      <c r="B88" s="26"/>
      <c r="C88" s="6"/>
      <c r="D88" s="6"/>
      <c r="E88" s="15"/>
      <c r="F88" s="15"/>
      <c r="G88" s="15"/>
      <c r="H88" s="7"/>
      <c r="I88" s="7"/>
    </row>
    <row r="89" spans="1:9" ht="13.5">
      <c r="A89" s="5">
        <v>24</v>
      </c>
      <c r="B89" s="26" t="s">
        <v>28</v>
      </c>
      <c r="C89" s="6">
        <v>215796</v>
      </c>
      <c r="D89" s="22">
        <f>SUM(D90:D91)</f>
        <v>215796</v>
      </c>
      <c r="E89" s="32">
        <f>(D89*100)/C89</f>
        <v>100</v>
      </c>
      <c r="F89" s="30">
        <v>0.752</v>
      </c>
      <c r="G89" s="30">
        <v>1.116</v>
      </c>
      <c r="H89" s="31">
        <f>((G89*100)/F89)-100</f>
        <v>48.404255319148945</v>
      </c>
      <c r="I89" s="7">
        <f>FLOOR(G89,0.00001)*D89</f>
        <v>240828.336</v>
      </c>
    </row>
    <row r="90" spans="1:9" ht="13.5">
      <c r="A90" s="5"/>
      <c r="B90" s="26"/>
      <c r="C90" s="6" t="s">
        <v>43</v>
      </c>
      <c r="D90" s="22">
        <v>175796</v>
      </c>
      <c r="E90" s="32"/>
      <c r="F90" s="30"/>
      <c r="G90" s="30"/>
      <c r="H90" s="31"/>
      <c r="I90" s="7"/>
    </row>
    <row r="91" spans="1:9" ht="13.5">
      <c r="A91" s="5"/>
      <c r="B91" s="26"/>
      <c r="C91" s="6" t="s">
        <v>42</v>
      </c>
      <c r="D91" s="22">
        <v>40000</v>
      </c>
      <c r="E91" s="32"/>
      <c r="F91" s="30"/>
      <c r="G91" s="30"/>
      <c r="H91" s="31"/>
      <c r="I91" s="7"/>
    </row>
    <row r="92" spans="1:9" ht="13.5">
      <c r="A92" s="5"/>
      <c r="B92" s="26"/>
      <c r="C92" s="6"/>
      <c r="D92" s="6"/>
      <c r="E92" s="15"/>
      <c r="F92" s="15"/>
      <c r="G92" s="15"/>
      <c r="H92" s="7"/>
      <c r="I92" s="7"/>
    </row>
    <row r="93" spans="1:9" ht="13.5">
      <c r="A93" s="5">
        <v>25</v>
      </c>
      <c r="B93" s="26" t="s">
        <v>29</v>
      </c>
      <c r="C93" s="6">
        <v>144192</v>
      </c>
      <c r="D93" s="22">
        <f>SUM(D94:D94)</f>
        <v>125000</v>
      </c>
      <c r="E93" s="32">
        <f>(D93*100)/C93</f>
        <v>86.68996893031513</v>
      </c>
      <c r="F93" s="30">
        <v>0.752</v>
      </c>
      <c r="G93" s="35">
        <v>0.865</v>
      </c>
      <c r="H93" s="31">
        <f>((G93*100)/F93)-100</f>
        <v>15.026595744680847</v>
      </c>
      <c r="I93" s="7">
        <f>FLOOR(G93,0.00001)*D93</f>
        <v>108125.00000000001</v>
      </c>
    </row>
    <row r="94" spans="1:9" ht="13.5">
      <c r="A94" s="5"/>
      <c r="B94" s="26"/>
      <c r="C94" s="6" t="s">
        <v>42</v>
      </c>
      <c r="D94" s="22">
        <v>125000</v>
      </c>
      <c r="E94" s="32"/>
      <c r="F94" s="30"/>
      <c r="G94" s="30"/>
      <c r="H94" s="31"/>
      <c r="I94" s="7"/>
    </row>
    <row r="95" spans="1:9" ht="13.5">
      <c r="A95" s="5"/>
      <c r="B95" s="26"/>
      <c r="C95" s="6"/>
      <c r="D95" s="6"/>
      <c r="E95" s="15"/>
      <c r="F95" s="15"/>
      <c r="G95" s="15"/>
      <c r="H95" s="7"/>
      <c r="I95" s="7"/>
    </row>
    <row r="96" spans="1:9" ht="13.5">
      <c r="A96" s="5">
        <v>26</v>
      </c>
      <c r="B96" s="26" t="s">
        <v>34</v>
      </c>
      <c r="C96" s="6">
        <v>594031</v>
      </c>
      <c r="D96" s="22">
        <f>SUM(D97:D98)</f>
        <v>594031</v>
      </c>
      <c r="E96" s="32">
        <f>(D96*100)/C96</f>
        <v>100</v>
      </c>
      <c r="F96" s="30">
        <v>0.791</v>
      </c>
      <c r="G96" s="35">
        <v>1.08</v>
      </c>
      <c r="H96" s="31">
        <f>((G96*100)/F96)-100</f>
        <v>36.53603034134008</v>
      </c>
      <c r="I96" s="7">
        <f>FLOOR(G96,0.00001)*D96</f>
        <v>641553.4800000001</v>
      </c>
    </row>
    <row r="97" spans="1:9" ht="13.5">
      <c r="A97" s="5"/>
      <c r="B97" s="26"/>
      <c r="C97" s="6" t="s">
        <v>47</v>
      </c>
      <c r="D97" s="22">
        <v>434031</v>
      </c>
      <c r="E97" s="32"/>
      <c r="F97" s="30"/>
      <c r="G97" s="33"/>
      <c r="H97" s="31"/>
      <c r="I97" s="7"/>
    </row>
    <row r="98" spans="1:9" ht="13.5">
      <c r="A98" s="5"/>
      <c r="B98" s="26"/>
      <c r="C98" s="6" t="s">
        <v>42</v>
      </c>
      <c r="D98" s="22">
        <v>160000</v>
      </c>
      <c r="E98" s="32"/>
      <c r="F98" s="30"/>
      <c r="G98" s="30"/>
      <c r="H98" s="31"/>
      <c r="I98" s="7"/>
    </row>
    <row r="99" spans="1:9" ht="13.5">
      <c r="A99" s="5"/>
      <c r="B99" s="26"/>
      <c r="C99" s="6"/>
      <c r="D99" s="6"/>
      <c r="E99" s="15"/>
      <c r="F99" s="15"/>
      <c r="G99" s="15"/>
      <c r="H99" s="7"/>
      <c r="I99" s="7"/>
    </row>
    <row r="100" spans="1:9" ht="13.5">
      <c r="A100" s="5">
        <v>27</v>
      </c>
      <c r="B100" s="26" t="s">
        <v>34</v>
      </c>
      <c r="C100" s="6">
        <v>179761</v>
      </c>
      <c r="D100" s="22">
        <f>SUM(D101:D103)</f>
        <v>179761</v>
      </c>
      <c r="E100" s="32">
        <f>(D100*100)/C100</f>
        <v>100</v>
      </c>
      <c r="F100" s="30">
        <v>0.752</v>
      </c>
      <c r="G100" s="35">
        <v>1</v>
      </c>
      <c r="H100" s="31">
        <f>((G100*100)/F100)-100</f>
        <v>32.978723404255305</v>
      </c>
      <c r="I100" s="7">
        <f>FLOOR(G100,0.00001)*D100</f>
        <v>179761</v>
      </c>
    </row>
    <row r="101" spans="1:9" ht="13.5">
      <c r="A101" s="5"/>
      <c r="B101" s="26"/>
      <c r="C101" s="6" t="s">
        <v>47</v>
      </c>
      <c r="D101" s="22">
        <v>124761</v>
      </c>
      <c r="E101" s="32"/>
      <c r="F101" s="30"/>
      <c r="G101" s="33"/>
      <c r="H101" s="31"/>
      <c r="I101" s="7"/>
    </row>
    <row r="102" spans="1:9" ht="13.5">
      <c r="A102" s="5"/>
      <c r="B102" s="26"/>
      <c r="C102" s="6" t="s">
        <v>42</v>
      </c>
      <c r="D102" s="22">
        <v>15000</v>
      </c>
      <c r="E102" s="32"/>
      <c r="F102" s="30"/>
      <c r="G102" s="33"/>
      <c r="H102" s="31"/>
      <c r="I102" s="7"/>
    </row>
    <row r="103" spans="1:9" ht="13.5">
      <c r="A103" s="5"/>
      <c r="B103" s="26"/>
      <c r="C103" s="6" t="s">
        <v>44</v>
      </c>
      <c r="D103" s="22">
        <v>40000</v>
      </c>
      <c r="E103" s="32"/>
      <c r="F103" s="30"/>
      <c r="G103" s="30"/>
      <c r="H103" s="31"/>
      <c r="I103" s="7"/>
    </row>
    <row r="104" spans="1:9" ht="13.5">
      <c r="A104" s="5"/>
      <c r="B104" s="26"/>
      <c r="C104" s="6"/>
      <c r="D104" s="6"/>
      <c r="E104" s="15"/>
      <c r="F104" s="15"/>
      <c r="G104" s="15"/>
      <c r="H104" s="7"/>
      <c r="I104" s="7"/>
    </row>
    <row r="105" spans="1:9" ht="13.5">
      <c r="A105" s="11"/>
      <c r="B105" s="17" t="s">
        <v>14</v>
      </c>
      <c r="C105" s="12">
        <f>SUM(C22:C104)</f>
        <v>2852001</v>
      </c>
      <c r="D105" s="20">
        <f>SUM(D23,D26,D29,D32,D37,D40,D44,D47,D50,D53,D56,D59,D62,D66,D69,D72,D75,D78,D81,D84,D89,D93,D96,D100)</f>
        <v>2767826</v>
      </c>
      <c r="E105" s="27">
        <f>(D105*100)/C105</f>
        <v>97.04856344720777</v>
      </c>
      <c r="F105" s="21"/>
      <c r="G105" s="21"/>
      <c r="H105" s="13"/>
      <c r="I105" s="28">
        <f>SUM(I22:I104)</f>
        <v>2977890.444</v>
      </c>
    </row>
    <row r="106" spans="1:9" ht="13.5">
      <c r="A106" s="5"/>
      <c r="B106" s="14"/>
      <c r="C106" s="6"/>
      <c r="D106" s="6"/>
      <c r="E106" s="25"/>
      <c r="F106" s="15"/>
      <c r="G106" s="15"/>
      <c r="H106" s="7"/>
      <c r="I106" s="7"/>
    </row>
    <row r="107" spans="1:9" ht="13.5">
      <c r="A107" s="37" t="s">
        <v>35</v>
      </c>
      <c r="B107" s="38"/>
      <c r="C107" s="38"/>
      <c r="D107" s="38"/>
      <c r="E107" s="38"/>
      <c r="F107" s="38"/>
      <c r="G107" s="38"/>
      <c r="H107" s="38"/>
      <c r="I107" s="39"/>
    </row>
    <row r="108" spans="1:9" ht="13.5">
      <c r="A108" s="9"/>
      <c r="B108" s="9"/>
      <c r="C108" s="9"/>
      <c r="D108" s="9"/>
      <c r="E108" s="9"/>
      <c r="F108" s="9"/>
      <c r="G108" s="9"/>
      <c r="H108" s="9"/>
      <c r="I108" s="10"/>
    </row>
    <row r="109" spans="1:9" ht="13.5">
      <c r="A109" s="5">
        <v>28</v>
      </c>
      <c r="B109" s="26" t="s">
        <v>36</v>
      </c>
      <c r="C109" s="6">
        <v>926244</v>
      </c>
      <c r="D109" s="22">
        <f>SUM(D110:D113)</f>
        <v>400000</v>
      </c>
      <c r="E109" s="32">
        <f>(D109*100)/C109</f>
        <v>43.18516503210817</v>
      </c>
      <c r="F109" s="30">
        <v>0.855</v>
      </c>
      <c r="G109" s="30">
        <v>0.855</v>
      </c>
      <c r="H109" s="31">
        <v>0</v>
      </c>
      <c r="I109" s="7">
        <f>FLOOR(G109,0.00001)*D109</f>
        <v>342000.00000000006</v>
      </c>
    </row>
    <row r="110" spans="1:9" ht="13.5">
      <c r="A110" s="5"/>
      <c r="B110" s="26"/>
      <c r="C110" s="6" t="s">
        <v>48</v>
      </c>
      <c r="D110" s="22">
        <v>120000</v>
      </c>
      <c r="E110" s="32"/>
      <c r="F110" s="30"/>
      <c r="G110" s="30"/>
      <c r="H110" s="31"/>
      <c r="I110" s="7"/>
    </row>
    <row r="111" spans="1:9" ht="13.5">
      <c r="A111" s="5"/>
      <c r="B111" s="26"/>
      <c r="C111" s="6" t="s">
        <v>42</v>
      </c>
      <c r="D111" s="22">
        <v>120000</v>
      </c>
      <c r="E111" s="32"/>
      <c r="F111" s="30"/>
      <c r="G111" s="30"/>
      <c r="H111" s="31"/>
      <c r="I111" s="7"/>
    </row>
    <row r="112" spans="1:9" ht="13.5">
      <c r="A112" s="5"/>
      <c r="B112" s="26"/>
      <c r="C112" s="6" t="s">
        <v>44</v>
      </c>
      <c r="D112" s="22">
        <v>40000</v>
      </c>
      <c r="E112" s="32"/>
      <c r="F112" s="30"/>
      <c r="G112" s="30"/>
      <c r="H112" s="31"/>
      <c r="I112" s="7"/>
    </row>
    <row r="113" spans="1:9" ht="13.5">
      <c r="A113" s="5"/>
      <c r="B113" s="26"/>
      <c r="C113" s="6" t="s">
        <v>49</v>
      </c>
      <c r="D113" s="22">
        <v>120000</v>
      </c>
      <c r="E113" s="32"/>
      <c r="F113" s="30"/>
      <c r="G113" s="30"/>
      <c r="H113" s="31"/>
      <c r="I113" s="7"/>
    </row>
    <row r="114" spans="1:9" ht="13.5">
      <c r="A114" s="5"/>
      <c r="B114" s="26"/>
      <c r="C114" s="6"/>
      <c r="D114" s="6"/>
      <c r="E114" s="15"/>
      <c r="F114" s="15"/>
      <c r="G114" s="15"/>
      <c r="H114" s="7"/>
      <c r="I114" s="7"/>
    </row>
    <row r="115" spans="1:9" ht="13.5">
      <c r="A115" s="11"/>
      <c r="B115" s="17" t="s">
        <v>14</v>
      </c>
      <c r="C115" s="12">
        <f>SUM(C108:C114)</f>
        <v>926244</v>
      </c>
      <c r="D115" s="20">
        <f>SUM(D109)</f>
        <v>400000</v>
      </c>
      <c r="E115" s="27">
        <f>(D115*100)/C115</f>
        <v>43.18516503210817</v>
      </c>
      <c r="F115" s="21"/>
      <c r="G115" s="21"/>
      <c r="H115" s="13"/>
      <c r="I115" s="28">
        <f>SUM(I108:I114)</f>
        <v>342000.00000000006</v>
      </c>
    </row>
    <row r="116" ht="12.75">
      <c r="C116" s="16"/>
    </row>
    <row r="117" spans="1:9" ht="13.5">
      <c r="A117" s="37" t="s">
        <v>30</v>
      </c>
      <c r="B117" s="38"/>
      <c r="C117" s="38"/>
      <c r="D117" s="38"/>
      <c r="E117" s="38"/>
      <c r="F117" s="38"/>
      <c r="G117" s="38"/>
      <c r="H117" s="38"/>
      <c r="I117" s="39"/>
    </row>
    <row r="118" spans="1:9" ht="13.5">
      <c r="A118" s="9"/>
      <c r="B118" s="9"/>
      <c r="C118" s="9"/>
      <c r="D118" s="9"/>
      <c r="E118" s="9"/>
      <c r="F118" s="9"/>
      <c r="G118" s="9"/>
      <c r="H118" s="9"/>
      <c r="I118" s="10"/>
    </row>
    <row r="119" spans="1:9" ht="13.5">
      <c r="A119" s="5">
        <v>29</v>
      </c>
      <c r="B119" s="26" t="s">
        <v>37</v>
      </c>
      <c r="C119" s="6">
        <v>801600</v>
      </c>
      <c r="D119" s="22">
        <f>SUM(D120:D121)</f>
        <v>801600</v>
      </c>
      <c r="E119" s="32">
        <f>(D119*100)/C119</f>
        <v>100</v>
      </c>
      <c r="F119" s="30">
        <v>0.791</v>
      </c>
      <c r="G119" s="30">
        <v>1.4</v>
      </c>
      <c r="H119" s="31">
        <f>((G119*100)/F119)-100</f>
        <v>76.99115044247787</v>
      </c>
      <c r="I119" s="7">
        <f>FLOOR(G119,0.00001)*D119</f>
        <v>1122240</v>
      </c>
    </row>
    <row r="120" spans="1:9" ht="13.5">
      <c r="A120" s="5"/>
      <c r="B120" s="26"/>
      <c r="C120" s="6" t="s">
        <v>48</v>
      </c>
      <c r="D120" s="22">
        <v>721600</v>
      </c>
      <c r="E120" s="32"/>
      <c r="F120" s="30"/>
      <c r="G120" s="30"/>
      <c r="H120" s="31"/>
      <c r="I120" s="7"/>
    </row>
    <row r="121" spans="1:9" ht="13.5">
      <c r="A121" s="5"/>
      <c r="B121" s="26"/>
      <c r="C121" s="6" t="s">
        <v>42</v>
      </c>
      <c r="D121" s="22">
        <v>80000</v>
      </c>
      <c r="E121" s="32"/>
      <c r="F121" s="30"/>
      <c r="G121" s="30"/>
      <c r="H121" s="31"/>
      <c r="I121" s="7"/>
    </row>
    <row r="122" spans="1:9" ht="13.5">
      <c r="A122" s="5"/>
      <c r="B122" s="26"/>
      <c r="C122" s="6"/>
      <c r="D122" s="6"/>
      <c r="E122" s="15"/>
      <c r="F122" s="15"/>
      <c r="G122" s="15"/>
      <c r="H122" s="7"/>
      <c r="I122" s="7"/>
    </row>
    <row r="123" spans="1:9" ht="13.5">
      <c r="A123" s="5">
        <v>30</v>
      </c>
      <c r="B123" s="26" t="s">
        <v>38</v>
      </c>
      <c r="C123" s="6">
        <v>366009</v>
      </c>
      <c r="D123" s="22">
        <f>SUM(D124:D125)</f>
        <v>366009</v>
      </c>
      <c r="E123" s="32">
        <f>(D123*100)/C123</f>
        <v>100</v>
      </c>
      <c r="F123" s="30">
        <v>0.855</v>
      </c>
      <c r="G123" s="30">
        <v>1.055</v>
      </c>
      <c r="H123" s="31">
        <f>((G123*100)/F123)-100</f>
        <v>23.391812865497073</v>
      </c>
      <c r="I123" s="7">
        <f>FLOOR(G123,0.00001)*D123</f>
        <v>386139.49500000005</v>
      </c>
    </row>
    <row r="124" spans="1:9" ht="13.5">
      <c r="A124" s="5"/>
      <c r="B124" s="26"/>
      <c r="C124" s="6" t="s">
        <v>43</v>
      </c>
      <c r="D124" s="22">
        <v>156000</v>
      </c>
      <c r="E124" s="32"/>
      <c r="F124" s="30"/>
      <c r="G124" s="30"/>
      <c r="H124" s="31"/>
      <c r="I124" s="7"/>
    </row>
    <row r="125" spans="1:9" ht="13.5">
      <c r="A125" s="5"/>
      <c r="B125" s="26"/>
      <c r="C125" s="6" t="s">
        <v>42</v>
      </c>
      <c r="D125" s="22">
        <v>210009</v>
      </c>
      <c r="E125" s="32"/>
      <c r="F125" s="30"/>
      <c r="G125" s="30"/>
      <c r="H125" s="31"/>
      <c r="I125" s="7"/>
    </row>
    <row r="126" spans="1:9" ht="13.5">
      <c r="A126" s="5"/>
      <c r="B126" s="26"/>
      <c r="C126" s="6"/>
      <c r="D126" s="6"/>
      <c r="E126" s="15"/>
      <c r="F126" s="15"/>
      <c r="G126" s="15"/>
      <c r="H126" s="7"/>
      <c r="I126" s="7"/>
    </row>
    <row r="127" spans="1:9" ht="13.5">
      <c r="A127" s="5">
        <v>31</v>
      </c>
      <c r="B127" s="26" t="s">
        <v>39</v>
      </c>
      <c r="C127" s="6">
        <v>120200</v>
      </c>
      <c r="D127" s="22">
        <f>SUM(D128:D129)</f>
        <v>120200</v>
      </c>
      <c r="E127" s="32">
        <f>(D127*100)/C127</f>
        <v>100</v>
      </c>
      <c r="F127" s="30">
        <v>0.752</v>
      </c>
      <c r="G127" s="30">
        <v>1.1</v>
      </c>
      <c r="H127" s="31">
        <f>((G127*100)/F127)-100</f>
        <v>46.27659574468086</v>
      </c>
      <c r="I127" s="7">
        <f>FLOOR(G127,0.00001)*D127</f>
        <v>132220</v>
      </c>
    </row>
    <row r="128" spans="1:9" ht="13.5">
      <c r="A128" s="5"/>
      <c r="B128" s="26"/>
      <c r="C128" s="6" t="s">
        <v>43</v>
      </c>
      <c r="D128" s="22">
        <v>40000</v>
      </c>
      <c r="E128" s="32"/>
      <c r="F128" s="30"/>
      <c r="G128" s="30"/>
      <c r="H128" s="31"/>
      <c r="I128" s="7"/>
    </row>
    <row r="129" spans="1:9" ht="13.5">
      <c r="A129" s="5"/>
      <c r="B129" s="26"/>
      <c r="C129" s="6" t="s">
        <v>42</v>
      </c>
      <c r="D129" s="22">
        <v>80200</v>
      </c>
      <c r="E129" s="32"/>
      <c r="F129" s="30"/>
      <c r="G129" s="30"/>
      <c r="H129" s="31"/>
      <c r="I129" s="7"/>
    </row>
    <row r="130" spans="1:9" ht="13.5">
      <c r="A130" s="5"/>
      <c r="B130" s="26"/>
      <c r="C130" s="6"/>
      <c r="D130" s="6"/>
      <c r="E130" s="15"/>
      <c r="F130" s="15"/>
      <c r="G130" s="15"/>
      <c r="H130" s="7"/>
      <c r="I130" s="7"/>
    </row>
    <row r="131" spans="1:9" ht="13.5">
      <c r="A131" s="11"/>
      <c r="B131" s="17" t="s">
        <v>14</v>
      </c>
      <c r="C131" s="12">
        <f>SUM(C118:C130)</f>
        <v>1287809</v>
      </c>
      <c r="D131" s="20">
        <f>SUM(D119,D123,D127)</f>
        <v>1287809</v>
      </c>
      <c r="E131" s="27">
        <f>(D131*100)/C131</f>
        <v>100</v>
      </c>
      <c r="F131" s="21"/>
      <c r="G131" s="21"/>
      <c r="H131" s="13"/>
      <c r="I131" s="28">
        <f>SUM(I118:I130)</f>
        <v>1640599.495</v>
      </c>
    </row>
    <row r="132" ht="12.75">
      <c r="C132" s="16"/>
    </row>
    <row r="133" spans="1:9" ht="13.5">
      <c r="A133" s="18"/>
      <c r="B133" s="17" t="s">
        <v>12</v>
      </c>
      <c r="C133" s="20">
        <f>SUM(C19,C105,C115,C131)</f>
        <v>5154532</v>
      </c>
      <c r="D133" s="20">
        <f>SUM(D19,D105,D115,D131)</f>
        <v>4455635</v>
      </c>
      <c r="E133" s="27">
        <f>(D133*100)/C133</f>
        <v>86.44111628368977</v>
      </c>
      <c r="F133" s="19"/>
      <c r="G133" s="19"/>
      <c r="H133" s="19"/>
      <c r="I133" s="29">
        <f>SUM(I19,I105,I115,I131)</f>
        <v>4960489.939</v>
      </c>
    </row>
    <row r="134" ht="12.75">
      <c r="C134" s="16"/>
    </row>
    <row r="135" ht="12.75">
      <c r="C135" s="16"/>
    </row>
    <row r="136" spans="2:3" ht="13.5">
      <c r="B136" s="5"/>
      <c r="C136" s="16"/>
    </row>
    <row r="137" spans="2:3" ht="13.5">
      <c r="B137" s="5"/>
      <c r="C137" s="16"/>
    </row>
    <row r="138" spans="2:3" ht="13.5">
      <c r="B138" s="5"/>
      <c r="C138" s="16"/>
    </row>
    <row r="139" spans="2:3" ht="13.5">
      <c r="B139" s="5"/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</sheetData>
  <mergeCells count="5">
    <mergeCell ref="A117:I117"/>
    <mergeCell ref="A8:I8"/>
    <mergeCell ref="A2:I2"/>
    <mergeCell ref="A21:I21"/>
    <mergeCell ref="A107:I10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2007-10-02T20:08:37Z</cp:lastPrinted>
  <dcterms:created xsi:type="dcterms:W3CDTF">2005-05-09T20:19:33Z</dcterms:created>
  <dcterms:modified xsi:type="dcterms:W3CDTF">2007-10-02T20:08:42Z</dcterms:modified>
  <cp:category/>
  <cp:version/>
  <cp:contentType/>
  <cp:contentStatus/>
</cp:coreProperties>
</file>