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4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<sst xmlns="http://schemas.openxmlformats.org/spreadsheetml/2006/main" count="67" uniqueCount="41">
  <si>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</si>
  <si>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</si>
  <si>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</si>
  <si>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</si>
  <si>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</si>
  <si>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</si>
  <si>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</si>
  <si>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</si>
  <si>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</si>
  <si>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</si>
  <si>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</si>
  <si>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</si>
  <si>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</si>
  <si>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</si>
  <si>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</si>
  <si>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</si>
  <si>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</si>
  <si>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</si>
  <si>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</si>
  <si>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</si>
  <si>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Rio Brilhante</t>
  </si>
  <si>
    <t>São Gabriel do Oeste</t>
  </si>
  <si>
    <t>BMR</t>
  </si>
  <si>
    <t>BHCP</t>
  </si>
  <si>
    <t>BBM GO</t>
  </si>
  <si>
    <t>BBM UB</t>
  </si>
  <si>
    <t>RETIRADO</t>
  </si>
  <si>
    <t>BNM</t>
  </si>
  <si>
    <t xml:space="preserve"> BBM UB</t>
  </si>
  <si>
    <t>BCMCO</t>
  </si>
  <si>
    <t>BBM CE</t>
  </si>
  <si>
    <t>BBSB</t>
  </si>
  <si>
    <t xml:space="preserve"> RETIRADO</t>
  </si>
  <si>
    <t>Sindrolândia</t>
  </si>
  <si>
    <t>MT</t>
  </si>
  <si>
    <t>Campo Grande</t>
  </si>
  <si>
    <t>Maracaju</t>
  </si>
  <si>
    <t>Ipiranga do Norte</t>
  </si>
  <si>
    <t>Sinop</t>
  </si>
  <si>
    <t>Tapura</t>
  </si>
  <si>
    <t>AVISO DE VENDA DE MILHO EM GRÃOS – VEP Nº 538/07 27/09/2007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</si>
</sst>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40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35</v>
      </c>
      <c r="C10" s="6">
        <v>4305000</v>
      </c>
      <c r="D10" s="21">
        <f>SUM(D11:D11)</f>
        <v>0</v>
      </c>
      <c r="E10" s="31">
        <f>(D10*100)/C10</f>
        <v>0</v>
      </c>
      <c r="F10" s="28">
        <v>0.304</v>
      </c>
      <c r="G10" s="29">
        <v>0</v>
      </c>
      <c r="H10" s="29">
        <v>0</v>
      </c>
      <c r="I10" s="7">
        <f>FLOOR(G10,0.00001)*D10</f>
        <v>0</v>
      </c>
    </row>
    <row r="11" spans="1:9" ht="13.5">
      <c r="A11" s="5"/>
      <c r="B11" s="24"/>
      <c r="C11" s="6" t="s">
        <v>26</v>
      </c>
      <c r="D11" s="21"/>
      <c r="E11" s="30"/>
      <c r="F11" s="28"/>
      <c r="G11" s="28"/>
      <c r="H11" s="29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35</v>
      </c>
      <c r="C13" s="6">
        <v>2561000</v>
      </c>
      <c r="D13" s="21">
        <f>SUM(D14:D15)</f>
        <v>720000</v>
      </c>
      <c r="E13" s="30">
        <f>(D13*100)/C13</f>
        <v>28.114017961733698</v>
      </c>
      <c r="F13" s="28">
        <v>0.304</v>
      </c>
      <c r="G13" s="28">
        <v>0.35</v>
      </c>
      <c r="H13" s="29">
        <f>((G13*100)/F13)-100</f>
        <v>15.131578947368425</v>
      </c>
      <c r="I13" s="7">
        <f>FLOOR(G13,0.00001)*D13</f>
        <v>252000.00000000003</v>
      </c>
    </row>
    <row r="14" spans="1:9" ht="13.5">
      <c r="A14" s="5"/>
      <c r="B14" s="24"/>
      <c r="C14" s="6" t="s">
        <v>27</v>
      </c>
      <c r="D14" s="21">
        <v>320000</v>
      </c>
      <c r="E14" s="30"/>
      <c r="F14" s="28"/>
      <c r="G14" s="28"/>
      <c r="H14" s="29"/>
      <c r="I14" s="7"/>
    </row>
    <row r="15" spans="1:9" ht="13.5">
      <c r="A15" s="5"/>
      <c r="B15" s="24"/>
      <c r="C15" s="6" t="s">
        <v>31</v>
      </c>
      <c r="D15" s="21">
        <v>400000</v>
      </c>
      <c r="E15" s="30"/>
      <c r="F15" s="28"/>
      <c r="G15" s="28"/>
      <c r="H15" s="29"/>
      <c r="I15" s="7"/>
    </row>
    <row r="16" spans="1:9" ht="13.5">
      <c r="A16" s="5"/>
      <c r="B16" s="24"/>
      <c r="C16" s="6"/>
      <c r="D16" s="6"/>
      <c r="E16" s="14"/>
      <c r="F16" s="14"/>
      <c r="G16" s="14"/>
      <c r="H16" s="7"/>
      <c r="I16" s="7"/>
    </row>
    <row r="17" spans="1:9" ht="13.5">
      <c r="A17" s="5">
        <v>3</v>
      </c>
      <c r="B17" s="24" t="s">
        <v>35</v>
      </c>
      <c r="C17" s="6">
        <v>5147690</v>
      </c>
      <c r="D17" s="21">
        <f>SUM(D18:D18)</f>
        <v>0</v>
      </c>
      <c r="E17" s="31">
        <f>(D17*100)/C17</f>
        <v>0</v>
      </c>
      <c r="F17" s="28">
        <v>0.35</v>
      </c>
      <c r="G17" s="29">
        <v>0</v>
      </c>
      <c r="H17" s="29">
        <v>0</v>
      </c>
      <c r="I17" s="7">
        <f>FLOOR(G17,0.00001)*D17</f>
        <v>0</v>
      </c>
    </row>
    <row r="18" spans="1:9" ht="13.5">
      <c r="A18" s="5"/>
      <c r="B18" s="24"/>
      <c r="C18" s="6" t="s">
        <v>26</v>
      </c>
      <c r="D18" s="21"/>
      <c r="E18" s="31"/>
      <c r="F18" s="28"/>
      <c r="G18" s="29"/>
      <c r="H18" s="29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4</v>
      </c>
      <c r="B20" s="24" t="s">
        <v>36</v>
      </c>
      <c r="C20" s="6">
        <v>3933315</v>
      </c>
      <c r="D20" s="21">
        <f>SUM(D21:D21)</f>
        <v>1540000</v>
      </c>
      <c r="E20" s="30">
        <f>(D20*100)/C20</f>
        <v>39.15272486439555</v>
      </c>
      <c r="F20" s="28">
        <v>0.35</v>
      </c>
      <c r="G20" s="28">
        <v>0.35</v>
      </c>
      <c r="H20" s="29">
        <f>((G20*100)/F20)-100</f>
        <v>0</v>
      </c>
      <c r="I20" s="7">
        <f>FLOOR(G20,0.00001)*D20</f>
        <v>539000</v>
      </c>
    </row>
    <row r="21" spans="1:9" ht="13.5">
      <c r="A21" s="5"/>
      <c r="B21" s="24"/>
      <c r="C21" s="24" t="s">
        <v>28</v>
      </c>
      <c r="D21" s="21">
        <v>1540000</v>
      </c>
      <c r="E21" s="14"/>
      <c r="F21" s="14"/>
      <c r="G21" s="14"/>
      <c r="H21" s="7"/>
      <c r="I21" s="7"/>
    </row>
    <row r="22" spans="1:9" ht="13.5">
      <c r="A22" s="5"/>
      <c r="B22" s="24"/>
      <c r="C22" s="6"/>
      <c r="D22" s="6"/>
      <c r="E22" s="14"/>
      <c r="F22" s="14"/>
      <c r="G22" s="14"/>
      <c r="H22" s="7"/>
      <c r="I22" s="7"/>
    </row>
    <row r="23" spans="1:9" ht="13.5">
      <c r="A23" s="5">
        <v>5</v>
      </c>
      <c r="B23" s="24" t="s">
        <v>36</v>
      </c>
      <c r="C23" s="6">
        <v>1630975</v>
      </c>
      <c r="D23" s="21">
        <f>SUM(D24:D24)</f>
        <v>237000</v>
      </c>
      <c r="E23" s="30">
        <f>(D23*100)/C23</f>
        <v>14.531185333926025</v>
      </c>
      <c r="F23" s="28">
        <v>0.35</v>
      </c>
      <c r="G23" s="28">
        <v>0.35</v>
      </c>
      <c r="H23" s="29">
        <f>((G23*100)/F23)-100</f>
        <v>0</v>
      </c>
      <c r="I23" s="7">
        <f>FLOOR(G23,0.00001)*D23</f>
        <v>82950.00000000001</v>
      </c>
    </row>
    <row r="24" spans="1:9" ht="13.5">
      <c r="A24" s="5"/>
      <c r="B24" s="24"/>
      <c r="C24" s="6" t="s">
        <v>31</v>
      </c>
      <c r="D24" s="21">
        <v>237000</v>
      </c>
      <c r="E24" s="30"/>
      <c r="F24" s="28"/>
      <c r="G24" s="28"/>
      <c r="H24" s="29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5">
        <v>6</v>
      </c>
      <c r="B26" s="24" t="s">
        <v>20</v>
      </c>
      <c r="C26" s="6">
        <v>115657</v>
      </c>
      <c r="D26" s="21">
        <f>SUM(D27:D27)</f>
        <v>0</v>
      </c>
      <c r="E26" s="31">
        <f>(D26*100)/C26</f>
        <v>0</v>
      </c>
      <c r="F26" s="28">
        <v>0.35</v>
      </c>
      <c r="G26" s="29">
        <v>0</v>
      </c>
      <c r="H26" s="29">
        <v>0</v>
      </c>
      <c r="I26" s="7">
        <f>FLOOR(G26,0.00001)*D26</f>
        <v>0</v>
      </c>
    </row>
    <row r="27" spans="1:9" ht="13.5">
      <c r="A27" s="5"/>
      <c r="B27" s="24"/>
      <c r="C27" s="24" t="s">
        <v>26</v>
      </c>
      <c r="D27" s="21"/>
      <c r="E27" s="14"/>
      <c r="F27" s="14"/>
      <c r="G27" s="14"/>
      <c r="H27" s="7"/>
      <c r="I27" s="7"/>
    </row>
    <row r="28" spans="1:9" ht="13.5">
      <c r="A28" s="5"/>
      <c r="B28" s="24"/>
      <c r="C28" s="6"/>
      <c r="D28" s="6"/>
      <c r="E28" s="14"/>
      <c r="F28" s="14"/>
      <c r="G28" s="14"/>
      <c r="H28" s="7"/>
      <c r="I28" s="7"/>
    </row>
    <row r="29" spans="1:9" ht="13.5">
      <c r="A29" s="5">
        <v>7</v>
      </c>
      <c r="B29" s="24" t="s">
        <v>20</v>
      </c>
      <c r="C29" s="6">
        <v>1030877</v>
      </c>
      <c r="D29" s="21">
        <f>SUM(D30:D30)</f>
        <v>400000</v>
      </c>
      <c r="E29" s="30">
        <f>(D29*100)/C29</f>
        <v>38.801913322345925</v>
      </c>
      <c r="F29" s="28">
        <v>0.35</v>
      </c>
      <c r="G29" s="28">
        <v>0.35</v>
      </c>
      <c r="H29" s="29">
        <f>((G29*100)/F29)-100</f>
        <v>0</v>
      </c>
      <c r="I29" s="7">
        <f>FLOOR(G29,0.00001)*D29</f>
        <v>140000</v>
      </c>
    </row>
    <row r="30" spans="1:9" ht="13.5">
      <c r="A30" s="5"/>
      <c r="B30" s="24"/>
      <c r="C30" s="6" t="s">
        <v>31</v>
      </c>
      <c r="D30" s="21">
        <v>400000</v>
      </c>
      <c r="E30" s="30"/>
      <c r="F30" s="28"/>
      <c r="G30" s="28"/>
      <c r="H30" s="29"/>
      <c r="I30" s="7"/>
    </row>
    <row r="31" spans="1:9" ht="13.5">
      <c r="A31" s="5"/>
      <c r="B31" s="24"/>
      <c r="C31" s="6"/>
      <c r="D31" s="6"/>
      <c r="E31" s="14"/>
      <c r="F31" s="14"/>
      <c r="G31" s="14"/>
      <c r="H31" s="7"/>
      <c r="I31" s="7"/>
    </row>
    <row r="32" spans="1:9" ht="13.5">
      <c r="A32" s="5">
        <v>8</v>
      </c>
      <c r="B32" s="24" t="s">
        <v>20</v>
      </c>
      <c r="C32" s="6">
        <v>4964094</v>
      </c>
      <c r="D32" s="21">
        <f>SUM(D33:D33)</f>
        <v>0</v>
      </c>
      <c r="E32" s="31">
        <f>(D32*100)/C32</f>
        <v>0</v>
      </c>
      <c r="F32" s="28">
        <v>0.35</v>
      </c>
      <c r="G32" s="29">
        <v>0</v>
      </c>
      <c r="H32" s="29">
        <v>0</v>
      </c>
      <c r="I32" s="7">
        <f>FLOOR(G32,0.00001)*D32</f>
        <v>0</v>
      </c>
    </row>
    <row r="33" spans="1:9" ht="13.5">
      <c r="A33" s="5"/>
      <c r="B33" s="24"/>
      <c r="C33" s="6" t="s">
        <v>26</v>
      </c>
      <c r="D33" s="21"/>
      <c r="E33" s="30"/>
      <c r="F33" s="28"/>
      <c r="G33" s="28"/>
      <c r="H33" s="29"/>
      <c r="I33" s="7"/>
    </row>
    <row r="34" spans="1:9" ht="13.5">
      <c r="A34" s="5"/>
      <c r="B34" s="24"/>
      <c r="C34" s="6"/>
      <c r="D34" s="6"/>
      <c r="E34" s="14"/>
      <c r="F34" s="14"/>
      <c r="G34" s="14"/>
      <c r="H34" s="7"/>
      <c r="I34" s="7"/>
    </row>
    <row r="35" spans="1:9" ht="13.5">
      <c r="A35" s="5">
        <v>9</v>
      </c>
      <c r="B35" s="24" t="s">
        <v>21</v>
      </c>
      <c r="C35" s="6">
        <v>4744200</v>
      </c>
      <c r="D35" s="21">
        <f>SUM(D36:D43)</f>
        <v>4744200</v>
      </c>
      <c r="E35" s="30">
        <f>(D35*100)/C35</f>
        <v>100</v>
      </c>
      <c r="F35" s="28">
        <v>0.35</v>
      </c>
      <c r="G35" s="28">
        <v>0.35</v>
      </c>
      <c r="H35" s="29">
        <f>((G35*100)/F35)-100</f>
        <v>0</v>
      </c>
      <c r="I35" s="7">
        <f>FLOOR(G35,0.00001)*D35</f>
        <v>1660470.0000000002</v>
      </c>
    </row>
    <row r="36" spans="1:9" ht="13.5">
      <c r="A36" s="5"/>
      <c r="B36" s="24"/>
      <c r="C36" s="6" t="s">
        <v>27</v>
      </c>
      <c r="D36" s="21">
        <v>118500</v>
      </c>
      <c r="E36" s="30"/>
      <c r="F36" s="28"/>
      <c r="G36" s="28"/>
      <c r="H36" s="29"/>
      <c r="I36" s="7"/>
    </row>
    <row r="37" spans="1:9" ht="13.5">
      <c r="A37" s="5"/>
      <c r="B37" s="24"/>
      <c r="C37" s="6" t="s">
        <v>29</v>
      </c>
      <c r="D37" s="21">
        <v>325700</v>
      </c>
      <c r="E37" s="30"/>
      <c r="F37" s="28"/>
      <c r="G37" s="28"/>
      <c r="H37" s="29"/>
      <c r="I37" s="7"/>
    </row>
    <row r="38" spans="1:9" ht="13.5">
      <c r="A38" s="5"/>
      <c r="B38" s="24"/>
      <c r="C38" s="6" t="s">
        <v>22</v>
      </c>
      <c r="D38" s="21">
        <v>680000</v>
      </c>
      <c r="E38" s="30"/>
      <c r="F38" s="28"/>
      <c r="G38" s="28"/>
      <c r="H38" s="29"/>
      <c r="I38" s="7"/>
    </row>
    <row r="39" spans="1:9" ht="13.5">
      <c r="A39" s="5"/>
      <c r="B39" s="24"/>
      <c r="C39" s="6" t="s">
        <v>31</v>
      </c>
      <c r="D39" s="21">
        <v>600000</v>
      </c>
      <c r="E39" s="30"/>
      <c r="F39" s="28"/>
      <c r="G39" s="28"/>
      <c r="H39" s="29"/>
      <c r="I39" s="7"/>
    </row>
    <row r="40" spans="1:9" ht="13.5">
      <c r="A40" s="5"/>
      <c r="B40" s="24"/>
      <c r="C40" s="6" t="s">
        <v>23</v>
      </c>
      <c r="D40" s="21">
        <v>280000</v>
      </c>
      <c r="E40" s="30"/>
      <c r="F40" s="28"/>
      <c r="G40" s="28"/>
      <c r="H40" s="29"/>
      <c r="I40" s="7"/>
    </row>
    <row r="41" spans="1:9" ht="13.5">
      <c r="A41" s="5"/>
      <c r="B41" s="24"/>
      <c r="C41" s="6" t="s">
        <v>24</v>
      </c>
      <c r="D41" s="21">
        <v>200000</v>
      </c>
      <c r="E41" s="30"/>
      <c r="F41" s="28"/>
      <c r="G41" s="28"/>
      <c r="H41" s="29"/>
      <c r="I41" s="7"/>
    </row>
    <row r="42" spans="1:9" ht="13.5">
      <c r="A42" s="5"/>
      <c r="B42" s="24"/>
      <c r="C42" s="6" t="s">
        <v>25</v>
      </c>
      <c r="D42" s="21">
        <v>400000</v>
      </c>
      <c r="E42" s="30"/>
      <c r="F42" s="28"/>
      <c r="G42" s="28"/>
      <c r="H42" s="29"/>
      <c r="I42" s="7"/>
    </row>
    <row r="43" spans="1:9" ht="13.5">
      <c r="A43" s="5"/>
      <c r="B43" s="24"/>
      <c r="C43" s="6" t="s">
        <v>30</v>
      </c>
      <c r="D43" s="21">
        <v>2140000</v>
      </c>
      <c r="E43" s="30"/>
      <c r="F43" s="28"/>
      <c r="G43" s="28"/>
      <c r="H43" s="29"/>
      <c r="I43" s="7"/>
    </row>
    <row r="44" spans="1:9" ht="13.5">
      <c r="A44" s="5"/>
      <c r="B44" s="24"/>
      <c r="C44" s="6"/>
      <c r="D44" s="6"/>
      <c r="E44" s="14"/>
      <c r="F44" s="14"/>
      <c r="G44" s="14"/>
      <c r="H44" s="7"/>
      <c r="I44" s="7"/>
    </row>
    <row r="45" spans="1:9" ht="13.5">
      <c r="A45" s="5">
        <v>10</v>
      </c>
      <c r="B45" s="24" t="s">
        <v>21</v>
      </c>
      <c r="C45" s="6">
        <v>103902</v>
      </c>
      <c r="D45" s="21">
        <f>SUM(D46:D46)</f>
        <v>0</v>
      </c>
      <c r="E45" s="31">
        <f>(D45*100)/C45</f>
        <v>0</v>
      </c>
      <c r="F45" s="28">
        <v>0.35</v>
      </c>
      <c r="G45" s="29">
        <v>0</v>
      </c>
      <c r="H45" s="29">
        <v>0</v>
      </c>
      <c r="I45" s="7">
        <f>FLOOR(G45,0.00001)*D45</f>
        <v>0</v>
      </c>
    </row>
    <row r="46" spans="1:9" ht="13.5">
      <c r="A46" s="5"/>
      <c r="B46" s="24"/>
      <c r="C46" s="6" t="s">
        <v>26</v>
      </c>
      <c r="D46" s="21"/>
      <c r="E46" s="30"/>
      <c r="F46" s="28"/>
      <c r="G46" s="28"/>
      <c r="H46" s="29"/>
      <c r="I46" s="7"/>
    </row>
    <row r="47" spans="1:9" ht="13.5">
      <c r="A47" s="5"/>
      <c r="B47" s="24"/>
      <c r="C47" s="6"/>
      <c r="D47" s="6"/>
      <c r="E47" s="14"/>
      <c r="F47" s="14"/>
      <c r="G47" s="14"/>
      <c r="H47" s="7"/>
      <c r="I47" s="7"/>
    </row>
    <row r="48" spans="1:9" ht="13.5">
      <c r="A48" s="5">
        <v>11</v>
      </c>
      <c r="B48" s="24" t="s">
        <v>33</v>
      </c>
      <c r="C48" s="6">
        <v>7370500</v>
      </c>
      <c r="D48" s="21">
        <f>SUM(D49:D52)</f>
        <v>4172700</v>
      </c>
      <c r="E48" s="30">
        <f>(D48*100)/C48</f>
        <v>56.61352689776813</v>
      </c>
      <c r="F48" s="28">
        <v>0.35</v>
      </c>
      <c r="G48" s="28">
        <v>0.35</v>
      </c>
      <c r="H48" s="29">
        <f>((G48*100)/F48)-100</f>
        <v>0</v>
      </c>
      <c r="I48" s="7">
        <f>FLOOR(G48,0.00001)*D48</f>
        <v>1460445.0000000002</v>
      </c>
    </row>
    <row r="49" spans="1:9" ht="13.5">
      <c r="A49" s="5"/>
      <c r="B49" s="24"/>
      <c r="C49" s="6" t="s">
        <v>27</v>
      </c>
      <c r="D49" s="21">
        <v>560000</v>
      </c>
      <c r="E49" s="30"/>
      <c r="F49" s="28"/>
      <c r="G49" s="28"/>
      <c r="H49" s="29"/>
      <c r="I49" s="7"/>
    </row>
    <row r="50" spans="1:9" ht="13.5">
      <c r="A50" s="5"/>
      <c r="B50" s="24"/>
      <c r="C50" s="6" t="s">
        <v>23</v>
      </c>
      <c r="D50" s="21">
        <v>2313200</v>
      </c>
      <c r="E50" s="30"/>
      <c r="F50" s="28"/>
      <c r="G50" s="28"/>
      <c r="H50" s="29"/>
      <c r="I50" s="7"/>
    </row>
    <row r="51" spans="1:9" ht="13.5">
      <c r="A51" s="5"/>
      <c r="B51" s="24"/>
      <c r="C51" s="6" t="s">
        <v>25</v>
      </c>
      <c r="D51" s="21">
        <v>39500</v>
      </c>
      <c r="E51" s="30"/>
      <c r="F51" s="28"/>
      <c r="G51" s="28"/>
      <c r="H51" s="29"/>
      <c r="I51" s="7"/>
    </row>
    <row r="52" spans="1:9" ht="13.5">
      <c r="A52" s="5"/>
      <c r="B52" s="24"/>
      <c r="C52" s="6" t="s">
        <v>30</v>
      </c>
      <c r="D52" s="21">
        <v>1260000</v>
      </c>
      <c r="E52" s="30"/>
      <c r="F52" s="28"/>
      <c r="G52" s="28"/>
      <c r="H52" s="29"/>
      <c r="I52" s="7"/>
    </row>
    <row r="53" spans="2:3" ht="13.5">
      <c r="B53" s="5"/>
      <c r="C53" s="15"/>
    </row>
    <row r="54" spans="1:9" ht="13.5">
      <c r="A54" s="5">
        <v>12</v>
      </c>
      <c r="B54" s="24" t="s">
        <v>37</v>
      </c>
      <c r="C54" s="6">
        <v>3192960</v>
      </c>
      <c r="D54" s="21">
        <f>SUM(D55:D55)</f>
        <v>0</v>
      </c>
      <c r="E54" s="31">
        <f>(D54*100)/C54</f>
        <v>0</v>
      </c>
      <c r="F54" s="28">
        <v>0.275</v>
      </c>
      <c r="G54" s="29">
        <v>0</v>
      </c>
      <c r="H54" s="29">
        <v>0</v>
      </c>
      <c r="I54" s="7">
        <f>FLOOR(G54,0.00001)*D54</f>
        <v>0</v>
      </c>
    </row>
    <row r="55" spans="1:9" ht="13.5">
      <c r="A55" s="5"/>
      <c r="B55" s="24"/>
      <c r="C55" s="6" t="s">
        <v>26</v>
      </c>
      <c r="D55" s="21"/>
      <c r="E55" s="30"/>
      <c r="F55" s="28"/>
      <c r="G55" s="28"/>
      <c r="H55" s="29"/>
      <c r="I55" s="7"/>
    </row>
    <row r="56" spans="2:3" ht="13.5">
      <c r="B56" s="5"/>
      <c r="C56" s="15"/>
    </row>
    <row r="57" spans="1:9" ht="13.5">
      <c r="A57" s="11"/>
      <c r="B57" s="16" t="s">
        <v>14</v>
      </c>
      <c r="C57" s="12">
        <f>SUM(C10:C55)</f>
        <v>39100170</v>
      </c>
      <c r="D57" s="19">
        <f>SUM(D10,D13,D17,D20,D23,D26,D29,D32,D35,D45,D48,D54)</f>
        <v>11813900</v>
      </c>
      <c r="E57" s="25">
        <f>(D57*100)/C57</f>
        <v>30.214446637955795</v>
      </c>
      <c r="F57" s="20"/>
      <c r="G57" s="20"/>
      <c r="H57" s="13"/>
      <c r="I57" s="26">
        <f>SUM(I10:I55)</f>
        <v>4134865</v>
      </c>
    </row>
    <row r="58" spans="2:3" ht="13.5">
      <c r="B58" s="5"/>
      <c r="C58" s="15"/>
    </row>
    <row r="59" spans="1:9" ht="13.5">
      <c r="A59" s="32" t="s">
        <v>34</v>
      </c>
      <c r="B59" s="33"/>
      <c r="C59" s="33"/>
      <c r="D59" s="33"/>
      <c r="E59" s="33"/>
      <c r="F59" s="33"/>
      <c r="G59" s="33"/>
      <c r="H59" s="33"/>
      <c r="I59" s="34"/>
    </row>
    <row r="60" spans="1:9" ht="13.5">
      <c r="A60" s="9"/>
      <c r="B60" s="9"/>
      <c r="C60" s="9"/>
      <c r="D60" s="9"/>
      <c r="E60" s="9"/>
      <c r="F60" s="9"/>
      <c r="G60" s="9"/>
      <c r="H60" s="9"/>
      <c r="I60" s="10"/>
    </row>
    <row r="61" spans="1:9" ht="13.5">
      <c r="A61" s="5">
        <v>13</v>
      </c>
      <c r="B61" s="24" t="s">
        <v>38</v>
      </c>
      <c r="C61" s="6">
        <v>6000000</v>
      </c>
      <c r="D61" s="21">
        <f>SUM(D62)</f>
        <v>0</v>
      </c>
      <c r="E61" s="31">
        <f>(D61*100)/C61</f>
        <v>0</v>
      </c>
      <c r="F61" s="28">
        <v>0.275</v>
      </c>
      <c r="G61" s="29">
        <v>0</v>
      </c>
      <c r="H61" s="29">
        <v>0</v>
      </c>
      <c r="I61" s="7">
        <f>FLOOR(G61,0.00001)*D61</f>
        <v>0</v>
      </c>
    </row>
    <row r="62" spans="1:9" ht="13.5">
      <c r="A62" s="5"/>
      <c r="B62" s="24"/>
      <c r="C62" s="24" t="s">
        <v>32</v>
      </c>
      <c r="D62" s="21"/>
      <c r="E62" s="14"/>
      <c r="F62" s="14"/>
      <c r="G62" s="14"/>
      <c r="H62" s="7"/>
      <c r="I62" s="7"/>
    </row>
    <row r="63" spans="1:9" ht="13.5">
      <c r="A63" s="5"/>
      <c r="B63" s="24"/>
      <c r="C63" s="6"/>
      <c r="D63" s="6"/>
      <c r="E63" s="14"/>
      <c r="F63" s="14"/>
      <c r="G63" s="14"/>
      <c r="H63" s="7"/>
      <c r="I63" s="7"/>
    </row>
    <row r="64" spans="1:9" ht="13.5">
      <c r="A64" s="5">
        <v>14</v>
      </c>
      <c r="B64" s="24" t="s">
        <v>39</v>
      </c>
      <c r="C64" s="6">
        <v>1927000</v>
      </c>
      <c r="D64" s="21">
        <f>SUM(D65)</f>
        <v>0</v>
      </c>
      <c r="E64" s="31">
        <f>(D64*100)/C64</f>
        <v>0</v>
      </c>
      <c r="F64" s="28">
        <v>0.275</v>
      </c>
      <c r="G64" s="29">
        <v>0</v>
      </c>
      <c r="H64" s="29">
        <v>0</v>
      </c>
      <c r="I64" s="7">
        <f>FLOOR(G64,0.00001)*D64</f>
        <v>0</v>
      </c>
    </row>
    <row r="65" spans="1:9" ht="13.5">
      <c r="A65" s="5"/>
      <c r="B65" s="24"/>
      <c r="C65" s="24" t="s">
        <v>32</v>
      </c>
      <c r="D65" s="21"/>
      <c r="E65" s="14"/>
      <c r="F65" s="14"/>
      <c r="G65" s="14"/>
      <c r="H65" s="7"/>
      <c r="I65" s="7"/>
    </row>
    <row r="66" spans="1:9" ht="13.5">
      <c r="A66" s="5"/>
      <c r="B66" s="24"/>
      <c r="C66" s="6"/>
      <c r="D66" s="6"/>
      <c r="E66" s="14"/>
      <c r="F66" s="14"/>
      <c r="G66" s="14"/>
      <c r="H66" s="7"/>
      <c r="I66" s="7"/>
    </row>
    <row r="67" spans="1:9" ht="13.5">
      <c r="A67" s="11"/>
      <c r="B67" s="16" t="s">
        <v>14</v>
      </c>
      <c r="C67" s="12">
        <f>SUM(C60:C66)</f>
        <v>7927000</v>
      </c>
      <c r="D67" s="19">
        <f>SUM(D61,D64)</f>
        <v>0</v>
      </c>
      <c r="E67" s="25">
        <f>(D67*100)/C67</f>
        <v>0</v>
      </c>
      <c r="F67" s="20"/>
      <c r="G67" s="20"/>
      <c r="H67" s="13"/>
      <c r="I67" s="26">
        <f>SUM(I61:I66)</f>
        <v>0</v>
      </c>
    </row>
    <row r="68" ht="12.75">
      <c r="C68" s="15"/>
    </row>
    <row r="69" spans="1:9" ht="13.5">
      <c r="A69" s="17"/>
      <c r="B69" s="16" t="s">
        <v>12</v>
      </c>
      <c r="C69" s="19">
        <f>SUM(C57,C67)</f>
        <v>47027170</v>
      </c>
      <c r="D69" s="19">
        <f>SUM(D57,D67)</f>
        <v>11813900</v>
      </c>
      <c r="E69" s="25">
        <f>(D69*100)/C69</f>
        <v>25.12143511931507</v>
      </c>
      <c r="F69" s="18"/>
      <c r="G69" s="18"/>
      <c r="H69" s="18"/>
      <c r="I69" s="27">
        <f>SUM(I57,I67)</f>
        <v>4134865</v>
      </c>
    </row>
    <row r="70" ht="12.75">
      <c r="C70" s="15"/>
    </row>
    <row r="71" ht="12.75">
      <c r="C71" s="15"/>
    </row>
    <row r="72" spans="2:3" ht="13.5">
      <c r="B72" s="5"/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</sheetData>
  <mergeCells count="3">
    <mergeCell ref="A8:I8"/>
    <mergeCell ref="A2:I2"/>
    <mergeCell ref="A59:I5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2007-09-27T18:22:14Z</dcterms:modified>
  <cp:category/>
  <cp:version/>
  <cp:contentType/>
  <cp:contentStatus/>
</cp:coreProperties>
</file>