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37 MILHO V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<sst xmlns="http://schemas.openxmlformats.org/spreadsheetml/2006/main" count="60" uniqueCount="41">
  <si>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</si>
  <si>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</si>
  <si>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</si>
  <si>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</si>
  <si>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</si>
  <si>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</si>
  <si>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</si>
  <si>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</si>
  <si>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</si>
  <si>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</si>
  <si>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</si>
  <si>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</si>
  <si>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</si>
  <si>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</si>
  <si>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</si>
  <si>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</si>
  <si>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</si>
  <si>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</si>
  <si>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</si>
  <si>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MS</t>
  </si>
  <si>
    <t>Bonito</t>
  </si>
  <si>
    <t>Deodapolis</t>
  </si>
  <si>
    <t>BMR</t>
  </si>
  <si>
    <t>BHCP</t>
  </si>
  <si>
    <t>BBM GO</t>
  </si>
  <si>
    <t>BBM UB</t>
  </si>
  <si>
    <t>RETIRADO</t>
  </si>
  <si>
    <t>BNM</t>
  </si>
  <si>
    <t xml:space="preserve"> BBM GO</t>
  </si>
  <si>
    <t>BCMCO</t>
  </si>
  <si>
    <t>BBM CE</t>
  </si>
  <si>
    <t xml:space="preserve"> BBM CE</t>
  </si>
  <si>
    <t>BBSB</t>
  </si>
  <si>
    <t xml:space="preserve"> BHCP</t>
  </si>
  <si>
    <t xml:space="preserve"> RETIRADO</t>
  </si>
  <si>
    <t>AVISO DE VENDA DE MILHO EM GRÃOS – VEP Nº 537/07- 27/09/2007</t>
  </si>
  <si>
    <t>Sindrolândia</t>
  </si>
  <si>
    <t>MT</t>
  </si>
  <si>
    <t>Campos de Julio</t>
  </si>
  <si>
    <t>Sapezal</t>
  </si>
  <si>
    <t>Sorriso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</si>
</sst>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2" borderId="8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84" fontId="1" fillId="0" borderId="0" xfId="2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1"/>
  <sheetViews>
    <sheetView tabSelected="1" workbookViewId="0" topLeftCell="A38">
      <selection activeCell="C56" sqref="C56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5" t="s">
        <v>35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2" t="s">
        <v>19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5629300</v>
      </c>
      <c r="D10" s="21">
        <f>SUM(D11:D14)</f>
        <v>3942500</v>
      </c>
      <c r="E10" s="30">
        <f>(D10*100)/C10</f>
        <v>70.0353507540902</v>
      </c>
      <c r="F10" s="28">
        <v>0.35</v>
      </c>
      <c r="G10" s="28">
        <v>0.35</v>
      </c>
      <c r="H10" s="29">
        <f>((G10*100)/F10)-100</f>
        <v>0</v>
      </c>
      <c r="I10" s="7">
        <f>FLOOR(G10,0.00001)*D10</f>
        <v>1379875.0000000002</v>
      </c>
    </row>
    <row r="11" spans="1:9" ht="13.5">
      <c r="A11" s="5"/>
      <c r="B11" s="24"/>
      <c r="C11" s="6" t="s">
        <v>29</v>
      </c>
      <c r="D11" s="21">
        <v>79000</v>
      </c>
      <c r="E11" s="30"/>
      <c r="F11" s="28"/>
      <c r="G11" s="28"/>
      <c r="H11" s="29"/>
      <c r="I11" s="7"/>
    </row>
    <row r="12" spans="1:9" ht="13.5">
      <c r="A12" s="5"/>
      <c r="B12" s="24"/>
      <c r="C12" s="6" t="s">
        <v>23</v>
      </c>
      <c r="D12" s="21">
        <v>3223500</v>
      </c>
      <c r="E12" s="30"/>
      <c r="F12" s="28"/>
      <c r="G12" s="28"/>
      <c r="H12" s="29"/>
      <c r="I12" s="7"/>
    </row>
    <row r="13" spans="1:9" ht="13.5">
      <c r="A13" s="5"/>
      <c r="B13" s="24"/>
      <c r="C13" s="6" t="s">
        <v>24</v>
      </c>
      <c r="D13" s="21">
        <v>600000</v>
      </c>
      <c r="E13" s="30"/>
      <c r="F13" s="28"/>
      <c r="G13" s="28"/>
      <c r="H13" s="29"/>
      <c r="I13" s="7"/>
    </row>
    <row r="14" spans="1:9" ht="13.5">
      <c r="A14" s="5"/>
      <c r="B14" s="24"/>
      <c r="C14" s="6" t="s">
        <v>25</v>
      </c>
      <c r="D14" s="21">
        <v>40000</v>
      </c>
      <c r="E14" s="30"/>
      <c r="F14" s="28"/>
      <c r="G14" s="28"/>
      <c r="H14" s="29"/>
      <c r="I14" s="7"/>
    </row>
    <row r="15" spans="1:9" ht="13.5">
      <c r="A15" s="5"/>
      <c r="B15" s="24"/>
      <c r="C15" s="6"/>
      <c r="D15" s="6"/>
      <c r="E15" s="14"/>
      <c r="F15" s="14"/>
      <c r="G15" s="14"/>
      <c r="H15" s="7"/>
      <c r="I15" s="7"/>
    </row>
    <row r="16" spans="1:9" ht="13.5">
      <c r="A16" s="5">
        <v>2</v>
      </c>
      <c r="B16" s="24" t="s">
        <v>21</v>
      </c>
      <c r="C16" s="6">
        <v>920540</v>
      </c>
      <c r="D16" s="21">
        <f>SUM(D17:D18)</f>
        <v>520000</v>
      </c>
      <c r="E16" s="30">
        <f>(D16*100)/C16</f>
        <v>56.48858278836335</v>
      </c>
      <c r="F16" s="28">
        <v>0.35</v>
      </c>
      <c r="G16" s="28">
        <v>0.35</v>
      </c>
      <c r="H16" s="29">
        <f>((G16*100)/F16)-100</f>
        <v>0</v>
      </c>
      <c r="I16" s="7">
        <f>FLOOR(G16,0.00001)*D16</f>
        <v>182000.00000000003</v>
      </c>
    </row>
    <row r="17" spans="1:9" ht="13.5">
      <c r="A17" s="5"/>
      <c r="B17" s="24"/>
      <c r="C17" s="6" t="s">
        <v>23</v>
      </c>
      <c r="D17" s="21">
        <v>200000</v>
      </c>
      <c r="E17" s="30"/>
      <c r="F17" s="28"/>
      <c r="G17" s="28"/>
      <c r="H17" s="29"/>
      <c r="I17" s="7"/>
    </row>
    <row r="18" spans="1:9" ht="13.5">
      <c r="A18" s="5"/>
      <c r="B18" s="24"/>
      <c r="C18" s="6" t="s">
        <v>30</v>
      </c>
      <c r="D18" s="21">
        <v>320000</v>
      </c>
      <c r="E18" s="30"/>
      <c r="F18" s="28"/>
      <c r="G18" s="28"/>
      <c r="H18" s="29"/>
      <c r="I18" s="7"/>
    </row>
    <row r="19" spans="1:9" ht="13.5">
      <c r="A19" s="5"/>
      <c r="B19" s="24"/>
      <c r="C19" s="6"/>
      <c r="D19" s="6"/>
      <c r="E19" s="14"/>
      <c r="F19" s="14"/>
      <c r="G19" s="14"/>
      <c r="H19" s="7"/>
      <c r="I19" s="7"/>
    </row>
    <row r="20" spans="1:9" ht="13.5">
      <c r="A20" s="5">
        <v>3</v>
      </c>
      <c r="B20" s="24" t="s">
        <v>36</v>
      </c>
      <c r="C20" s="6">
        <v>1007760</v>
      </c>
      <c r="D20" s="21">
        <f>SUM(D21:D23)</f>
        <v>880000</v>
      </c>
      <c r="E20" s="31">
        <f>(D20*100)/C20</f>
        <v>87.32237834405016</v>
      </c>
      <c r="F20" s="28">
        <v>0.35</v>
      </c>
      <c r="G20" s="36">
        <v>0.353</v>
      </c>
      <c r="H20" s="29">
        <f>((G20*100)/F20)-100</f>
        <v>0.8571428571428612</v>
      </c>
      <c r="I20" s="7">
        <f>FLOOR(G20,0.00001)*D20</f>
        <v>310640.00000000006</v>
      </c>
    </row>
    <row r="21" spans="1:9" ht="13.5">
      <c r="A21" s="5"/>
      <c r="B21" s="24"/>
      <c r="C21" s="6" t="s">
        <v>27</v>
      </c>
      <c r="D21" s="21">
        <v>320000</v>
      </c>
      <c r="E21" s="31"/>
      <c r="F21" s="28"/>
      <c r="G21" s="29"/>
      <c r="H21" s="29"/>
      <c r="I21" s="7"/>
    </row>
    <row r="22" spans="1:9" ht="13.5">
      <c r="A22" s="5"/>
      <c r="B22" s="24"/>
      <c r="C22" s="6" t="s">
        <v>23</v>
      </c>
      <c r="D22" s="21">
        <v>320000</v>
      </c>
      <c r="E22" s="31"/>
      <c r="F22" s="28"/>
      <c r="G22" s="29"/>
      <c r="H22" s="29"/>
      <c r="I22" s="7"/>
    </row>
    <row r="23" spans="1:9" ht="13.5">
      <c r="A23" s="5"/>
      <c r="B23" s="24"/>
      <c r="C23" s="24" t="s">
        <v>31</v>
      </c>
      <c r="D23" s="21">
        <v>240000</v>
      </c>
      <c r="E23" s="14"/>
      <c r="F23" s="14"/>
      <c r="G23" s="14"/>
      <c r="H23" s="7"/>
      <c r="I23" s="7"/>
    </row>
    <row r="24" spans="1:9" ht="13.5">
      <c r="A24" s="5"/>
      <c r="B24" s="24"/>
      <c r="C24" s="6"/>
      <c r="D24" s="6"/>
      <c r="E24" s="14"/>
      <c r="F24" s="14"/>
      <c r="G24" s="14"/>
      <c r="H24" s="7"/>
      <c r="I24" s="7"/>
    </row>
    <row r="25" spans="1:9" ht="13.5">
      <c r="A25" s="5">
        <v>4</v>
      </c>
      <c r="B25" s="24" t="s">
        <v>36</v>
      </c>
      <c r="C25" s="6">
        <v>6089950</v>
      </c>
      <c r="D25" s="21">
        <f>SUM(D26:D31)</f>
        <v>6075800</v>
      </c>
      <c r="E25" s="30">
        <f>(D25*100)/C25</f>
        <v>99.76764998070591</v>
      </c>
      <c r="F25" s="28">
        <v>0.35</v>
      </c>
      <c r="G25" s="28">
        <v>0.354</v>
      </c>
      <c r="H25" s="29">
        <f>((G25*100)/F25)-100</f>
        <v>1.1428571428571388</v>
      </c>
      <c r="I25" s="7">
        <f>FLOOR(G25,0.00001)*D25</f>
        <v>2150833.2</v>
      </c>
    </row>
    <row r="26" spans="1:9" ht="13.5">
      <c r="A26" s="5"/>
      <c r="B26" s="24"/>
      <c r="C26" s="6" t="s">
        <v>27</v>
      </c>
      <c r="D26" s="21">
        <v>1360000</v>
      </c>
      <c r="E26" s="30"/>
      <c r="F26" s="28"/>
      <c r="G26" s="28"/>
      <c r="H26" s="29"/>
      <c r="I26" s="7"/>
    </row>
    <row r="27" spans="1:9" ht="13.5">
      <c r="A27" s="5"/>
      <c r="B27" s="24"/>
      <c r="C27" s="6" t="s">
        <v>22</v>
      </c>
      <c r="D27" s="21">
        <v>840000</v>
      </c>
      <c r="E27" s="30"/>
      <c r="F27" s="28"/>
      <c r="G27" s="28"/>
      <c r="H27" s="29"/>
      <c r="I27" s="7"/>
    </row>
    <row r="28" spans="1:9" ht="13.5">
      <c r="A28" s="5"/>
      <c r="B28" s="24"/>
      <c r="C28" s="6" t="s">
        <v>32</v>
      </c>
      <c r="D28" s="21">
        <v>1316000</v>
      </c>
      <c r="E28" s="30"/>
      <c r="F28" s="28"/>
      <c r="G28" s="28"/>
      <c r="H28" s="29"/>
      <c r="I28" s="7"/>
    </row>
    <row r="29" spans="1:9" ht="13.5">
      <c r="A29" s="5"/>
      <c r="B29" s="24"/>
      <c r="C29" s="24" t="s">
        <v>33</v>
      </c>
      <c r="D29" s="21">
        <v>599800</v>
      </c>
      <c r="E29" s="14"/>
      <c r="F29" s="14"/>
      <c r="G29" s="14"/>
      <c r="H29" s="7"/>
      <c r="I29" s="7"/>
    </row>
    <row r="30" spans="1:9" ht="13.5">
      <c r="A30" s="5"/>
      <c r="B30" s="24"/>
      <c r="C30" s="24" t="s">
        <v>28</v>
      </c>
      <c r="D30" s="21">
        <v>200000</v>
      </c>
      <c r="E30" s="14"/>
      <c r="F30" s="14"/>
      <c r="G30" s="14"/>
      <c r="H30" s="7"/>
      <c r="I30" s="7"/>
    </row>
    <row r="31" spans="1:9" ht="13.5">
      <c r="A31" s="5"/>
      <c r="B31" s="24"/>
      <c r="C31" s="24" t="s">
        <v>31</v>
      </c>
      <c r="D31" s="21">
        <v>1760000</v>
      </c>
      <c r="E31" s="14"/>
      <c r="F31" s="14"/>
      <c r="G31" s="14"/>
      <c r="H31" s="7"/>
      <c r="I31" s="7"/>
    </row>
    <row r="32" spans="1:9" ht="13.5">
      <c r="A32" s="5"/>
      <c r="B32" s="24"/>
      <c r="C32" s="6"/>
      <c r="D32" s="6"/>
      <c r="E32" s="14"/>
      <c r="F32" s="14"/>
      <c r="G32" s="14"/>
      <c r="H32" s="7"/>
      <c r="I32" s="7"/>
    </row>
    <row r="33" spans="1:9" ht="13.5">
      <c r="A33" s="5">
        <v>5</v>
      </c>
      <c r="B33" s="24" t="s">
        <v>36</v>
      </c>
      <c r="C33" s="6">
        <v>445240</v>
      </c>
      <c r="D33" s="21">
        <f>SUM(D34:D35)</f>
        <v>355800</v>
      </c>
      <c r="E33" s="30">
        <f>(D33*100)/C33</f>
        <v>79.91195759590333</v>
      </c>
      <c r="F33" s="28">
        <v>0.35</v>
      </c>
      <c r="G33" s="28">
        <v>0.355</v>
      </c>
      <c r="H33" s="29">
        <f>((G33*100)/F33)-100</f>
        <v>1.4285714285714306</v>
      </c>
      <c r="I33" s="7">
        <f>FLOOR(G33,0.00001)*D33</f>
        <v>126309.00000000001</v>
      </c>
    </row>
    <row r="34" spans="1:9" ht="13.5">
      <c r="A34" s="5"/>
      <c r="B34" s="24"/>
      <c r="C34" s="6" t="s">
        <v>23</v>
      </c>
      <c r="D34" s="21">
        <v>39800</v>
      </c>
      <c r="E34" s="30"/>
      <c r="F34" s="28"/>
      <c r="G34" s="28"/>
      <c r="H34" s="29"/>
      <c r="I34" s="7"/>
    </row>
    <row r="35" spans="1:9" ht="13.5">
      <c r="A35" s="5"/>
      <c r="B35" s="24"/>
      <c r="C35" s="6" t="s">
        <v>25</v>
      </c>
      <c r="D35" s="21">
        <v>316000</v>
      </c>
      <c r="E35" s="30"/>
      <c r="F35" s="28"/>
      <c r="G35" s="28"/>
      <c r="H35" s="29"/>
      <c r="I35" s="7"/>
    </row>
    <row r="36" spans="1:9" ht="13.5">
      <c r="A36" s="5"/>
      <c r="B36" s="24"/>
      <c r="C36" s="6"/>
      <c r="D36" s="6"/>
      <c r="E36" s="14"/>
      <c r="F36" s="14"/>
      <c r="G36" s="14"/>
      <c r="H36" s="7"/>
      <c r="I36" s="7"/>
    </row>
    <row r="37" spans="1:9" ht="13.5">
      <c r="A37" s="11"/>
      <c r="B37" s="16" t="s">
        <v>14</v>
      </c>
      <c r="C37" s="12">
        <f>SUM(C9:C36)</f>
        <v>14092790</v>
      </c>
      <c r="D37" s="19">
        <f>SUM(D10,D16,D20,D25,D33)</f>
        <v>11774100</v>
      </c>
      <c r="E37" s="25">
        <f>(D37*100)/C37</f>
        <v>83.54697685837935</v>
      </c>
      <c r="F37" s="20"/>
      <c r="G37" s="20"/>
      <c r="H37" s="13"/>
      <c r="I37" s="26">
        <f>SUM(I10:I36)</f>
        <v>4149657.2</v>
      </c>
    </row>
    <row r="38" spans="2:3" ht="13.5">
      <c r="B38" s="5"/>
      <c r="C38" s="15"/>
    </row>
    <row r="39" spans="1:9" ht="13.5">
      <c r="A39" s="32" t="s">
        <v>37</v>
      </c>
      <c r="B39" s="33"/>
      <c r="C39" s="33"/>
      <c r="D39" s="33"/>
      <c r="E39" s="33"/>
      <c r="F39" s="33"/>
      <c r="G39" s="33"/>
      <c r="H39" s="33"/>
      <c r="I39" s="34"/>
    </row>
    <row r="40" spans="1:9" ht="13.5">
      <c r="A40" s="9"/>
      <c r="B40" s="9"/>
      <c r="C40" s="9"/>
      <c r="D40" s="9"/>
      <c r="E40" s="9"/>
      <c r="F40" s="9"/>
      <c r="G40" s="9"/>
      <c r="H40" s="9"/>
      <c r="I40" s="10"/>
    </row>
    <row r="41" spans="1:9" ht="13.5">
      <c r="A41" s="5">
        <v>6</v>
      </c>
      <c r="B41" s="24" t="s">
        <v>38</v>
      </c>
      <c r="C41" s="6">
        <v>5407000</v>
      </c>
      <c r="D41" s="21">
        <f>SUM(D42)</f>
        <v>0</v>
      </c>
      <c r="E41" s="30">
        <f>(D41*100)/C41</f>
        <v>0</v>
      </c>
      <c r="F41" s="28">
        <v>0.275</v>
      </c>
      <c r="G41" s="28"/>
      <c r="H41" s="29">
        <v>0</v>
      </c>
      <c r="I41" s="7">
        <f>FLOOR(G41,0.00001)*D41</f>
        <v>0</v>
      </c>
    </row>
    <row r="42" spans="1:9" ht="13.5">
      <c r="A42" s="5"/>
      <c r="B42" s="24"/>
      <c r="C42" s="24" t="s">
        <v>34</v>
      </c>
      <c r="D42" s="21"/>
      <c r="E42" s="14"/>
      <c r="F42" s="14"/>
      <c r="G42" s="14"/>
      <c r="H42" s="7"/>
      <c r="I42" s="7"/>
    </row>
    <row r="43" spans="1:9" ht="13.5">
      <c r="A43" s="5"/>
      <c r="B43" s="24"/>
      <c r="C43" s="6"/>
      <c r="D43" s="6"/>
      <c r="E43" s="14"/>
      <c r="F43" s="14"/>
      <c r="G43" s="14"/>
      <c r="H43" s="7"/>
      <c r="I43" s="7"/>
    </row>
    <row r="44" spans="1:9" ht="13.5">
      <c r="A44" s="5">
        <v>7</v>
      </c>
      <c r="B44" s="24" t="s">
        <v>39</v>
      </c>
      <c r="C44" s="6">
        <v>4347644</v>
      </c>
      <c r="D44" s="21">
        <f>SUM(D45)</f>
        <v>0</v>
      </c>
      <c r="E44" s="30">
        <f>(D44*100)/C44</f>
        <v>0</v>
      </c>
      <c r="F44" s="28">
        <v>0.275</v>
      </c>
      <c r="G44" s="28"/>
      <c r="H44" s="29">
        <v>0</v>
      </c>
      <c r="I44" s="7">
        <f>FLOOR(G44,0.00001)*D44</f>
        <v>0</v>
      </c>
    </row>
    <row r="45" spans="1:9" ht="13.5">
      <c r="A45" s="5"/>
      <c r="B45" s="24"/>
      <c r="C45" s="24" t="s">
        <v>34</v>
      </c>
      <c r="D45" s="21"/>
      <c r="E45" s="14"/>
      <c r="F45" s="14"/>
      <c r="G45" s="14"/>
      <c r="H45" s="7"/>
      <c r="I45" s="7"/>
    </row>
    <row r="46" spans="1:9" ht="13.5">
      <c r="A46" s="5"/>
      <c r="B46" s="24"/>
      <c r="C46" s="6"/>
      <c r="D46" s="6"/>
      <c r="E46" s="14"/>
      <c r="F46" s="14"/>
      <c r="G46" s="14"/>
      <c r="H46" s="7"/>
      <c r="I46" s="7"/>
    </row>
    <row r="47" spans="1:9" ht="13.5">
      <c r="A47" s="5">
        <v>8</v>
      </c>
      <c r="B47" s="24" t="s">
        <v>39</v>
      </c>
      <c r="C47" s="6">
        <v>2942820</v>
      </c>
      <c r="D47" s="21">
        <f>SUM(D48)</f>
        <v>0</v>
      </c>
      <c r="E47" s="30">
        <f>(D47*100)/C47</f>
        <v>0</v>
      </c>
      <c r="F47" s="28">
        <v>0.275</v>
      </c>
      <c r="G47" s="29"/>
      <c r="H47" s="29">
        <v>0</v>
      </c>
      <c r="I47" s="7">
        <f>FLOOR(G47,0.00001)*D47</f>
        <v>0</v>
      </c>
    </row>
    <row r="48" spans="1:9" ht="13.5">
      <c r="A48" s="5"/>
      <c r="B48" s="24"/>
      <c r="C48" s="24" t="s">
        <v>34</v>
      </c>
      <c r="D48" s="21"/>
      <c r="E48" s="14"/>
      <c r="F48" s="14"/>
      <c r="G48" s="14"/>
      <c r="H48" s="7"/>
      <c r="I48" s="7"/>
    </row>
    <row r="49" spans="1:9" ht="13.5">
      <c r="A49" s="5"/>
      <c r="B49" s="24"/>
      <c r="C49" s="6"/>
      <c r="D49" s="6"/>
      <c r="E49" s="14"/>
      <c r="F49" s="14"/>
      <c r="G49" s="14"/>
      <c r="H49" s="7"/>
      <c r="I49" s="7"/>
    </row>
    <row r="50" spans="1:9" ht="13.5">
      <c r="A50" s="5">
        <v>10</v>
      </c>
      <c r="B50" s="24" t="s">
        <v>40</v>
      </c>
      <c r="C50" s="6">
        <v>4710000</v>
      </c>
      <c r="D50" s="21">
        <f>SUM(D51:D51)</f>
        <v>0</v>
      </c>
      <c r="E50" s="30">
        <f>(D50*100)/C50</f>
        <v>0</v>
      </c>
      <c r="F50" s="28">
        <v>0.275</v>
      </c>
      <c r="G50" s="28"/>
      <c r="H50" s="29">
        <v>0</v>
      </c>
      <c r="I50" s="7">
        <f>FLOOR(G50,0.00001)*D50</f>
        <v>0</v>
      </c>
    </row>
    <row r="51" spans="1:9" ht="13.5">
      <c r="A51" s="5"/>
      <c r="B51" s="24"/>
      <c r="C51" s="6" t="s">
        <v>26</v>
      </c>
      <c r="D51" s="21"/>
      <c r="E51" s="30"/>
      <c r="F51" s="28"/>
      <c r="G51" s="28"/>
      <c r="H51" s="29"/>
      <c r="I51" s="7"/>
    </row>
    <row r="52" spans="1:9" ht="13.5">
      <c r="A52" s="5"/>
      <c r="B52" s="24"/>
      <c r="C52" s="6"/>
      <c r="D52" s="6"/>
      <c r="E52" s="14"/>
      <c r="F52" s="14"/>
      <c r="G52" s="14"/>
      <c r="H52" s="7"/>
      <c r="I52" s="7"/>
    </row>
    <row r="53" spans="1:9" ht="13.5">
      <c r="A53" s="5">
        <v>11</v>
      </c>
      <c r="B53" s="24" t="s">
        <v>40</v>
      </c>
      <c r="C53" s="6">
        <v>1560000</v>
      </c>
      <c r="D53" s="21">
        <f>SUM(D54:D54)</f>
        <v>0</v>
      </c>
      <c r="E53" s="30">
        <f>(D53*100)/C53</f>
        <v>0</v>
      </c>
      <c r="F53" s="28">
        <v>0.275</v>
      </c>
      <c r="G53" s="28"/>
      <c r="H53" s="29">
        <v>0</v>
      </c>
      <c r="I53" s="7">
        <f>FLOOR(G53,0.00001)*D53</f>
        <v>0</v>
      </c>
    </row>
    <row r="54" spans="1:9" ht="13.5">
      <c r="A54" s="5"/>
      <c r="B54" s="24"/>
      <c r="C54" s="6" t="s">
        <v>26</v>
      </c>
      <c r="D54" s="21"/>
      <c r="E54" s="30"/>
      <c r="F54" s="28"/>
      <c r="G54" s="28"/>
      <c r="H54" s="29"/>
      <c r="I54" s="7"/>
    </row>
    <row r="55" spans="1:9" ht="13.5">
      <c r="A55" s="11"/>
      <c r="B55" s="16" t="s">
        <v>14</v>
      </c>
      <c r="C55" s="12">
        <f>SUM(C40:C54)</f>
        <v>18967464</v>
      </c>
      <c r="D55" s="19">
        <f>SUM(D41,D44,D47,D50,D53)</f>
        <v>0</v>
      </c>
      <c r="E55" s="25">
        <f>(D55*100)/C55</f>
        <v>0</v>
      </c>
      <c r="F55" s="20"/>
      <c r="G55" s="20"/>
      <c r="H55" s="13"/>
      <c r="I55" s="26">
        <f>SUM(I41:I54)</f>
        <v>0</v>
      </c>
    </row>
    <row r="56" ht="12.75">
      <c r="C56" s="15"/>
    </row>
    <row r="57" spans="1:9" ht="13.5">
      <c r="A57" s="17"/>
      <c r="B57" s="16" t="s">
        <v>12</v>
      </c>
      <c r="C57" s="19">
        <f>SUM(C37,C55)</f>
        <v>33060254</v>
      </c>
      <c r="D57" s="19">
        <f>SUM(D37,D55)</f>
        <v>11774100</v>
      </c>
      <c r="E57" s="25">
        <f>(D57*100)/C57</f>
        <v>35.61406394518324</v>
      </c>
      <c r="F57" s="18"/>
      <c r="G57" s="18"/>
      <c r="H57" s="18"/>
      <c r="I57" s="27">
        <f>SUM(I37,I55)</f>
        <v>4149657.2</v>
      </c>
    </row>
    <row r="58" ht="12.75">
      <c r="C58" s="15"/>
    </row>
    <row r="59" ht="12.75">
      <c r="C59" s="15"/>
    </row>
    <row r="60" spans="2:3" ht="13.5">
      <c r="B60" s="5"/>
      <c r="C60" s="15"/>
    </row>
    <row r="61" spans="2:3" ht="13.5">
      <c r="B61" s="5"/>
      <c r="C61" s="15"/>
    </row>
    <row r="62" spans="2:3" ht="13.5">
      <c r="B62" s="5"/>
      <c r="C62" s="15"/>
    </row>
    <row r="63" spans="2:3" ht="13.5">
      <c r="B63" s="5"/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</sheetData>
  <mergeCells count="3">
    <mergeCell ref="A8:I8"/>
    <mergeCell ref="A2:I2"/>
    <mergeCell ref="A39:I39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2007-09-13T20:50:56Z</cp:lastPrinted>
  <dcterms:created xsi:type="dcterms:W3CDTF">2005-05-09T20:19:33Z</dcterms:created>
  <dcterms:modified xsi:type="dcterms:W3CDTF">2007-09-27T13:30:53Z</dcterms:modified>
  <cp:category/>
  <cp:version/>
  <cp:contentType/>
  <cp:contentStatus/>
</cp:coreProperties>
</file>