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<sst xmlns="http://schemas.openxmlformats.org/spreadsheetml/2006/main" count="62" uniqueCount="28">
  <si>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</si>
  <si>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</si>
  <si>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</si>
  <si>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</si>
  <si>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</si>
  <si>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</si>
  <si>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</si>
  <si>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</si>
  <si>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</si>
  <si>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</si>
  <si>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</si>
  <si>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</si>
  <si>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</si>
  <si>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</si>
  <si>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</si>
  <si>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</si>
  <si>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</si>
  <si>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</si>
  <si>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</si>
  <si>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</si>
  <si>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BCMCO</t>
  </si>
  <si>
    <t>BBSB</t>
  </si>
  <si>
    <t xml:space="preserve"> BBSB</t>
  </si>
  <si>
    <t>MG</t>
  </si>
  <si>
    <t>Juiz de Fora</t>
  </si>
  <si>
    <t>Formosa do Araguaia</t>
  </si>
  <si>
    <t>TO</t>
  </si>
  <si>
    <t xml:space="preserve">    AVISO DE VENDA DE ARROZ EM CASCA Nº 535/07- 26/09/2007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</si>
</sst>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181" fontId="1" fillId="0" borderId="0" xfId="2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1"/>
  <sheetViews>
    <sheetView tabSelected="1" workbookViewId="0" topLeftCell="A1">
      <selection activeCell="A67" sqref="A67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24</v>
      </c>
      <c r="C10" s="6">
        <v>24552</v>
      </c>
      <c r="D10" s="22">
        <f>SUM(D11)</f>
        <v>0</v>
      </c>
      <c r="E10" s="33">
        <f>(D10*100)/C10</f>
        <v>0</v>
      </c>
      <c r="F10" s="31">
        <v>0.448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7"/>
      <c r="C11" s="27" t="s">
        <v>19</v>
      </c>
      <c r="D11" s="22"/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24</v>
      </c>
      <c r="C13" s="6">
        <v>8767</v>
      </c>
      <c r="D13" s="22">
        <f>SUM(D14:D14)</f>
        <v>0</v>
      </c>
      <c r="E13" s="33">
        <f>(D13*100)/C13</f>
        <v>0</v>
      </c>
      <c r="F13" s="31">
        <v>0.408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7"/>
      <c r="C14" s="6" t="s">
        <v>19</v>
      </c>
      <c r="D14" s="22"/>
      <c r="E14" s="33"/>
      <c r="F14" s="31"/>
      <c r="G14" s="22"/>
      <c r="H14" s="32"/>
      <c r="I14" s="7"/>
    </row>
    <row r="15" spans="1:9" ht="13.5">
      <c r="A15" s="5"/>
      <c r="B15" s="27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7" t="s">
        <v>24</v>
      </c>
      <c r="C16" s="6">
        <v>3593</v>
      </c>
      <c r="D16" s="22">
        <f>SUM(D17:D17)</f>
        <v>0</v>
      </c>
      <c r="E16" s="33">
        <f>(D16*100)/C16</f>
        <v>0</v>
      </c>
      <c r="F16" s="31">
        <v>0.417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7"/>
      <c r="C17" s="6" t="s">
        <v>19</v>
      </c>
      <c r="D17" s="22"/>
      <c r="E17" s="33"/>
      <c r="F17" s="31"/>
      <c r="G17" s="22"/>
      <c r="H17" s="32"/>
      <c r="I17" s="7"/>
    </row>
    <row r="18" spans="1:9" ht="13.5">
      <c r="A18" s="5"/>
      <c r="B18" s="27"/>
      <c r="C18" s="6"/>
      <c r="D18" s="6"/>
      <c r="E18" s="15"/>
      <c r="F18" s="15"/>
      <c r="G18" s="15"/>
      <c r="H18" s="7"/>
      <c r="I18" s="7"/>
    </row>
    <row r="19" spans="1:9" ht="13.5">
      <c r="A19" s="5">
        <v>4</v>
      </c>
      <c r="B19" s="27" t="s">
        <v>24</v>
      </c>
      <c r="C19" s="6">
        <v>14378</v>
      </c>
      <c r="D19" s="22">
        <f>SUM(D20:D20)</f>
        <v>0</v>
      </c>
      <c r="E19" s="33">
        <f>(D19*100)/C19</f>
        <v>0</v>
      </c>
      <c r="F19" s="31">
        <v>0.496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7"/>
      <c r="C20" s="6" t="s">
        <v>19</v>
      </c>
      <c r="D20" s="22"/>
      <c r="E20" s="33"/>
      <c r="F20" s="31"/>
      <c r="G20" s="22"/>
      <c r="H20" s="32"/>
      <c r="I20" s="7"/>
    </row>
    <row r="21" spans="1:9" ht="13.5">
      <c r="A21" s="5"/>
      <c r="B21" s="27"/>
      <c r="C21" s="6"/>
      <c r="D21" s="6"/>
      <c r="E21" s="15"/>
      <c r="F21" s="15"/>
      <c r="G21" s="15"/>
      <c r="H21" s="7"/>
      <c r="I21" s="7"/>
    </row>
    <row r="22" spans="1:9" ht="13.5">
      <c r="A22" s="5">
        <v>5</v>
      </c>
      <c r="B22" s="27" t="s">
        <v>24</v>
      </c>
      <c r="C22" s="6">
        <v>12664</v>
      </c>
      <c r="D22" s="22">
        <f>SUM(D23:D23)</f>
        <v>0</v>
      </c>
      <c r="E22" s="33">
        <f>(D22*100)/C22</f>
        <v>0</v>
      </c>
      <c r="F22" s="31">
        <v>0.432</v>
      </c>
      <c r="G22" s="32">
        <v>0</v>
      </c>
      <c r="H22" s="32">
        <v>0</v>
      </c>
      <c r="I22" s="7">
        <f>FLOOR(G22,0.00001)*D22</f>
        <v>0</v>
      </c>
    </row>
    <row r="23" spans="1:9" ht="13.5">
      <c r="A23" s="5"/>
      <c r="B23" s="27"/>
      <c r="C23" s="6" t="s">
        <v>19</v>
      </c>
      <c r="D23" s="22"/>
      <c r="E23" s="33"/>
      <c r="F23" s="31"/>
      <c r="G23" s="32"/>
      <c r="H23" s="32"/>
      <c r="I23" s="7"/>
    </row>
    <row r="24" spans="1:9" ht="13.5">
      <c r="A24" s="5"/>
      <c r="B24" s="27"/>
      <c r="C24" s="6"/>
      <c r="D24" s="6"/>
      <c r="E24" s="15"/>
      <c r="F24" s="15"/>
      <c r="G24" s="15"/>
      <c r="H24" s="7"/>
      <c r="I24" s="7"/>
    </row>
    <row r="25" spans="1:9" ht="13.5">
      <c r="A25" s="5">
        <v>6</v>
      </c>
      <c r="B25" s="27" t="s">
        <v>24</v>
      </c>
      <c r="C25" s="6">
        <v>69023</v>
      </c>
      <c r="D25" s="22">
        <f>SUM(D26)</f>
        <v>0</v>
      </c>
      <c r="E25" s="33">
        <f>(D25*100)/C25</f>
        <v>0</v>
      </c>
      <c r="F25" s="31">
        <v>0.464</v>
      </c>
      <c r="G25" s="32">
        <v>0</v>
      </c>
      <c r="H25" s="32">
        <v>0</v>
      </c>
      <c r="I25" s="7">
        <f>FLOOR(G25,0.00001)*D25</f>
        <v>0</v>
      </c>
    </row>
    <row r="26" spans="1:9" ht="13.5">
      <c r="A26" s="5"/>
      <c r="B26" s="27"/>
      <c r="C26" s="27" t="s">
        <v>19</v>
      </c>
      <c r="D26" s="22"/>
      <c r="E26" s="15"/>
      <c r="F26" s="15"/>
      <c r="G26" s="15"/>
      <c r="H26" s="7"/>
      <c r="I26" s="7"/>
    </row>
    <row r="27" spans="1:9" ht="13.5">
      <c r="A27" s="5"/>
      <c r="B27" s="27"/>
      <c r="C27" s="6"/>
      <c r="D27" s="6"/>
      <c r="E27" s="15"/>
      <c r="F27" s="15"/>
      <c r="G27" s="15"/>
      <c r="H27" s="7"/>
      <c r="I27" s="7"/>
    </row>
    <row r="28" spans="1:9" ht="13.5">
      <c r="A28" s="5">
        <v>7</v>
      </c>
      <c r="B28" s="27" t="s">
        <v>24</v>
      </c>
      <c r="C28" s="6">
        <v>19449</v>
      </c>
      <c r="D28" s="22">
        <f>SUM(D29)</f>
        <v>0</v>
      </c>
      <c r="E28" s="33">
        <f>(D28*100)/C28</f>
        <v>0</v>
      </c>
      <c r="F28" s="31">
        <v>0.501</v>
      </c>
      <c r="G28" s="32">
        <v>0</v>
      </c>
      <c r="H28" s="32">
        <v>0</v>
      </c>
      <c r="I28" s="7">
        <f>FLOOR(G28,0.00001)*D28</f>
        <v>0</v>
      </c>
    </row>
    <row r="29" spans="1:9" ht="13.5">
      <c r="A29" s="5"/>
      <c r="B29" s="27"/>
      <c r="C29" s="27" t="s">
        <v>19</v>
      </c>
      <c r="D29" s="22"/>
      <c r="E29" s="15"/>
      <c r="F29" s="15"/>
      <c r="G29" s="15"/>
      <c r="H29" s="7"/>
      <c r="I29" s="7"/>
    </row>
    <row r="30" spans="1:9" ht="13.5">
      <c r="A30" s="5"/>
      <c r="B30" s="27"/>
      <c r="C30" s="6"/>
      <c r="D30" s="6"/>
      <c r="E30" s="15"/>
      <c r="F30" s="15"/>
      <c r="G30" s="15"/>
      <c r="H30" s="7"/>
      <c r="I30" s="7"/>
    </row>
    <row r="31" spans="1:9" ht="13.5">
      <c r="A31" s="5">
        <v>8</v>
      </c>
      <c r="B31" s="27" t="s">
        <v>24</v>
      </c>
      <c r="C31" s="6">
        <v>14972</v>
      </c>
      <c r="D31" s="22">
        <f>SUM(D32)</f>
        <v>0</v>
      </c>
      <c r="E31" s="33">
        <f>(D31*100)/C31</f>
        <v>0</v>
      </c>
      <c r="F31" s="31">
        <v>0.456</v>
      </c>
      <c r="G31" s="32">
        <v>0</v>
      </c>
      <c r="H31" s="32">
        <v>0</v>
      </c>
      <c r="I31" s="7">
        <f>FLOOR(G31,0.00001)*D31</f>
        <v>0</v>
      </c>
    </row>
    <row r="32" spans="1:9" ht="13.5">
      <c r="A32" s="5"/>
      <c r="B32" s="27"/>
      <c r="C32" s="27" t="s">
        <v>19</v>
      </c>
      <c r="D32" s="22"/>
      <c r="E32" s="15"/>
      <c r="F32" s="15"/>
      <c r="G32" s="15"/>
      <c r="H32" s="7"/>
      <c r="I32" s="7"/>
    </row>
    <row r="33" spans="1:9" ht="13.5">
      <c r="A33" s="5"/>
      <c r="B33" s="27"/>
      <c r="C33" s="6"/>
      <c r="D33" s="6"/>
      <c r="E33" s="15"/>
      <c r="F33" s="15"/>
      <c r="G33" s="15"/>
      <c r="H33" s="7"/>
      <c r="I33" s="7"/>
    </row>
    <row r="34" spans="1:9" ht="13.5">
      <c r="A34" s="11"/>
      <c r="B34" s="17" t="s">
        <v>14</v>
      </c>
      <c r="C34" s="12">
        <f>SUM(C10:C33)</f>
        <v>167398</v>
      </c>
      <c r="D34" s="20">
        <f>SUM(D10,D13,D16,D19,D22,D25,D28,D31)</f>
        <v>0</v>
      </c>
      <c r="E34" s="28">
        <f>(D34*100)/C34</f>
        <v>0</v>
      </c>
      <c r="F34" s="21"/>
      <c r="G34" s="21"/>
      <c r="H34" s="13"/>
      <c r="I34" s="12">
        <f>SUM(I10:I33)</f>
        <v>0</v>
      </c>
    </row>
    <row r="35" spans="1:9" ht="13.5">
      <c r="A35" s="5"/>
      <c r="B35" s="27"/>
      <c r="C35" s="6"/>
      <c r="D35" s="6"/>
      <c r="E35" s="15"/>
      <c r="F35" s="15"/>
      <c r="G35" s="15"/>
      <c r="H35" s="7"/>
      <c r="I35" s="7"/>
    </row>
    <row r="36" spans="1:9" ht="13.5">
      <c r="A36" s="34" t="s">
        <v>26</v>
      </c>
      <c r="B36" s="35"/>
      <c r="C36" s="35"/>
      <c r="D36" s="35"/>
      <c r="E36" s="35"/>
      <c r="F36" s="35"/>
      <c r="G36" s="35"/>
      <c r="H36" s="35"/>
      <c r="I36" s="36"/>
    </row>
    <row r="37" spans="1:9" ht="13.5">
      <c r="A37" s="5"/>
      <c r="B37" s="27"/>
      <c r="C37" s="6"/>
      <c r="D37" s="6"/>
      <c r="E37" s="15"/>
      <c r="F37" s="15"/>
      <c r="G37" s="15"/>
      <c r="H37" s="7"/>
      <c r="I37" s="7"/>
    </row>
    <row r="38" spans="1:9" ht="13.5">
      <c r="A38" s="5">
        <v>9</v>
      </c>
      <c r="B38" s="27" t="s">
        <v>25</v>
      </c>
      <c r="C38" s="6">
        <v>82080</v>
      </c>
      <c r="D38" s="22">
        <f>SUM(D39:D39)</f>
        <v>82080</v>
      </c>
      <c r="E38" s="33">
        <f>(D38*100)/C38</f>
        <v>100</v>
      </c>
      <c r="F38" s="31">
        <v>0.292</v>
      </c>
      <c r="G38" s="31">
        <v>0.292</v>
      </c>
      <c r="H38" s="32">
        <f>((G38*100)/F38)-100</f>
        <v>0</v>
      </c>
      <c r="I38" s="7">
        <f>FLOOR(G38,0.00001)*D38</f>
        <v>23967.360000000004</v>
      </c>
    </row>
    <row r="39" spans="1:9" ht="13.5">
      <c r="A39" s="5"/>
      <c r="B39" s="27"/>
      <c r="C39" s="6" t="s">
        <v>20</v>
      </c>
      <c r="D39" s="22">
        <v>82080</v>
      </c>
      <c r="E39" s="33"/>
      <c r="F39" s="31"/>
      <c r="G39" s="32"/>
      <c r="H39" s="32"/>
      <c r="I39" s="7"/>
    </row>
    <row r="40" spans="1:9" ht="13.5">
      <c r="A40" s="5"/>
      <c r="B40" s="27"/>
      <c r="C40" s="6"/>
      <c r="D40" s="6"/>
      <c r="E40" s="15"/>
      <c r="F40" s="15"/>
      <c r="G40" s="15"/>
      <c r="H40" s="7"/>
      <c r="I40" s="7"/>
    </row>
    <row r="41" spans="1:9" ht="13.5">
      <c r="A41" s="5">
        <v>10</v>
      </c>
      <c r="B41" s="27" t="s">
        <v>25</v>
      </c>
      <c r="C41" s="6">
        <v>218950</v>
      </c>
      <c r="D41" s="22">
        <f>SUM(D42:D42)</f>
        <v>218950</v>
      </c>
      <c r="E41" s="33">
        <f>(D41*100)/C41</f>
        <v>100</v>
      </c>
      <c r="F41" s="31">
        <v>0.248</v>
      </c>
      <c r="G41" s="31">
        <v>0.248</v>
      </c>
      <c r="H41" s="32">
        <f>((G41*100)/F41)-100</f>
        <v>0</v>
      </c>
      <c r="I41" s="7">
        <f>FLOOR(G41,0.00001)*D41</f>
        <v>54299.600000000006</v>
      </c>
    </row>
    <row r="42" spans="1:9" ht="13.5">
      <c r="A42" s="5"/>
      <c r="B42" s="27"/>
      <c r="C42" s="6" t="s">
        <v>20</v>
      </c>
      <c r="D42" s="22">
        <v>218950</v>
      </c>
      <c r="E42" s="33"/>
      <c r="F42" s="31"/>
      <c r="G42" s="22"/>
      <c r="H42" s="32"/>
      <c r="I42" s="7"/>
    </row>
    <row r="43" spans="1:9" ht="13.5">
      <c r="A43" s="5"/>
      <c r="B43" s="27"/>
      <c r="C43" s="6"/>
      <c r="D43" s="6"/>
      <c r="E43" s="15"/>
      <c r="F43" s="15"/>
      <c r="G43" s="15"/>
      <c r="H43" s="7"/>
      <c r="I43" s="7"/>
    </row>
    <row r="44" spans="1:9" ht="13.5">
      <c r="A44" s="5">
        <v>11</v>
      </c>
      <c r="B44" s="27" t="s">
        <v>25</v>
      </c>
      <c r="C44" s="6">
        <v>48690</v>
      </c>
      <c r="D44" s="22">
        <f>SUM(D45:D45)</f>
        <v>48690</v>
      </c>
      <c r="E44" s="33">
        <f>(D44*100)/C44</f>
        <v>100</v>
      </c>
      <c r="F44" s="31">
        <v>0.318</v>
      </c>
      <c r="G44" s="31">
        <v>0.318</v>
      </c>
      <c r="H44" s="32">
        <f>((G44*100)/F44)-100</f>
        <v>0</v>
      </c>
      <c r="I44" s="7">
        <f>FLOOR(G44,0.00001)*D44</f>
        <v>15483.42</v>
      </c>
    </row>
    <row r="45" spans="1:9" ht="13.5">
      <c r="A45" s="5"/>
      <c r="B45" s="27"/>
      <c r="C45" s="6" t="s">
        <v>21</v>
      </c>
      <c r="D45" s="22">
        <v>48690</v>
      </c>
      <c r="E45" s="33"/>
      <c r="F45" s="31"/>
      <c r="G45" s="22"/>
      <c r="H45" s="32"/>
      <c r="I45" s="7"/>
    </row>
    <row r="46" spans="1:9" ht="13.5">
      <c r="A46" s="5"/>
      <c r="B46" s="27"/>
      <c r="C46" s="6"/>
      <c r="D46" s="6"/>
      <c r="E46" s="15"/>
      <c r="F46" s="15"/>
      <c r="G46" s="15"/>
      <c r="H46" s="7"/>
      <c r="I46" s="7"/>
    </row>
    <row r="47" spans="1:9" ht="13.5">
      <c r="A47" s="5">
        <v>12</v>
      </c>
      <c r="B47" s="27" t="s">
        <v>25</v>
      </c>
      <c r="C47" s="6">
        <v>51385</v>
      </c>
      <c r="D47" s="22">
        <f>SUM(D48)</f>
        <v>51385</v>
      </c>
      <c r="E47" s="33">
        <f>(D47*100)/C47</f>
        <v>100</v>
      </c>
      <c r="F47" s="31">
        <v>0.27</v>
      </c>
      <c r="G47" s="38">
        <v>0.473</v>
      </c>
      <c r="H47" s="32">
        <f>((G47*100)/F47)-100</f>
        <v>75.18518518518516</v>
      </c>
      <c r="I47" s="7">
        <f>FLOOR(G47,0.00001)*D47</f>
        <v>24305.105000000003</v>
      </c>
    </row>
    <row r="48" spans="1:9" ht="13.5">
      <c r="A48" s="5"/>
      <c r="B48" s="27"/>
      <c r="C48" s="27" t="s">
        <v>22</v>
      </c>
      <c r="D48" s="22">
        <v>51385</v>
      </c>
      <c r="E48" s="15"/>
      <c r="F48" s="15"/>
      <c r="G48" s="15"/>
      <c r="H48" s="7"/>
      <c r="I48" s="7"/>
    </row>
    <row r="49" spans="1:9" ht="13.5">
      <c r="A49" s="5"/>
      <c r="B49" s="27"/>
      <c r="C49" s="6"/>
      <c r="D49" s="6"/>
      <c r="E49" s="15"/>
      <c r="F49" s="15"/>
      <c r="G49" s="15"/>
      <c r="H49" s="7"/>
      <c r="I49" s="7"/>
    </row>
    <row r="50" spans="1:9" ht="13.5">
      <c r="A50" s="5">
        <v>13</v>
      </c>
      <c r="B50" s="27" t="s">
        <v>25</v>
      </c>
      <c r="C50" s="6">
        <v>41933</v>
      </c>
      <c r="D50" s="22">
        <f>SUM(D51)</f>
        <v>41933</v>
      </c>
      <c r="E50" s="33">
        <f>(D50*100)/C50</f>
        <v>100</v>
      </c>
      <c r="F50" s="31">
        <v>0.447</v>
      </c>
      <c r="G50" s="39">
        <v>0.51</v>
      </c>
      <c r="H50" s="32">
        <f>((G50*100)/F50)-100</f>
        <v>14.09395973154362</v>
      </c>
      <c r="I50" s="7">
        <f>FLOOR(G50,0.00001)*D50</f>
        <v>21385.83</v>
      </c>
    </row>
    <row r="51" spans="1:9" ht="13.5">
      <c r="A51" s="5"/>
      <c r="B51" s="27"/>
      <c r="C51" s="6" t="s">
        <v>20</v>
      </c>
      <c r="D51" s="6">
        <v>41933</v>
      </c>
      <c r="E51" s="15"/>
      <c r="F51" s="15"/>
      <c r="G51" s="15"/>
      <c r="H51" s="7"/>
      <c r="I51" s="7"/>
    </row>
    <row r="52" spans="1:9" ht="13.5">
      <c r="A52" s="5"/>
      <c r="B52" s="27"/>
      <c r="C52" s="6"/>
      <c r="D52" s="6"/>
      <c r="E52" s="15"/>
      <c r="F52" s="15"/>
      <c r="G52" s="15"/>
      <c r="H52" s="7"/>
      <c r="I52" s="7"/>
    </row>
    <row r="53" spans="1:9" ht="13.5">
      <c r="A53" s="5">
        <v>14</v>
      </c>
      <c r="B53" s="27" t="s">
        <v>25</v>
      </c>
      <c r="C53" s="6">
        <v>59840</v>
      </c>
      <c r="D53" s="22">
        <f>SUM(D54)</f>
        <v>59840</v>
      </c>
      <c r="E53" s="33">
        <f>(D53*100)/C53</f>
        <v>100</v>
      </c>
      <c r="F53" s="31">
        <v>0.421</v>
      </c>
      <c r="G53" s="38">
        <v>0.521</v>
      </c>
      <c r="H53" s="32">
        <f>((G53*100)/F53)-100</f>
        <v>23.752969121140154</v>
      </c>
      <c r="I53" s="7">
        <f>FLOOR(G53,0.00001)*D53</f>
        <v>31176.64</v>
      </c>
    </row>
    <row r="54" spans="1:9" ht="13.5">
      <c r="A54" s="5"/>
      <c r="B54" s="27"/>
      <c r="C54" s="6" t="s">
        <v>20</v>
      </c>
      <c r="D54" s="6">
        <v>59840</v>
      </c>
      <c r="E54" s="15"/>
      <c r="F54" s="15"/>
      <c r="G54" s="15"/>
      <c r="H54" s="7"/>
      <c r="I54" s="7"/>
    </row>
    <row r="55" spans="1:9" ht="13.5">
      <c r="A55" s="5"/>
      <c r="B55" s="27"/>
      <c r="C55" s="6"/>
      <c r="D55" s="6"/>
      <c r="E55" s="15"/>
      <c r="F55" s="15"/>
      <c r="G55" s="15"/>
      <c r="H55" s="7"/>
      <c r="I55" s="7"/>
    </row>
    <row r="56" spans="1:9" ht="13.5">
      <c r="A56" s="5">
        <v>15</v>
      </c>
      <c r="B56" s="27" t="s">
        <v>25</v>
      </c>
      <c r="C56" s="6">
        <v>42702</v>
      </c>
      <c r="D56" s="22">
        <f>SUM(D57:D57)</f>
        <v>42702</v>
      </c>
      <c r="E56" s="33">
        <f>(D56*100)/C56</f>
        <v>100</v>
      </c>
      <c r="F56" s="31">
        <v>0.421</v>
      </c>
      <c r="G56" s="38">
        <v>0.51</v>
      </c>
      <c r="H56" s="32">
        <f>((G56*100)/F56)-100</f>
        <v>21.140142517814738</v>
      </c>
      <c r="I56" s="7">
        <f>FLOOR(G56,0.00001)*D56</f>
        <v>21778.02</v>
      </c>
    </row>
    <row r="57" spans="1:9" ht="13.5">
      <c r="A57" s="5"/>
      <c r="B57" s="27"/>
      <c r="C57" s="6" t="s">
        <v>20</v>
      </c>
      <c r="D57" s="6">
        <v>42702</v>
      </c>
      <c r="E57" s="33"/>
      <c r="F57" s="31"/>
      <c r="G57" s="22"/>
      <c r="H57" s="32"/>
      <c r="I57" s="7"/>
    </row>
    <row r="58" spans="1:9" ht="13.5">
      <c r="A58" s="5"/>
      <c r="B58" s="27"/>
      <c r="C58" s="6"/>
      <c r="D58" s="6"/>
      <c r="E58" s="15"/>
      <c r="F58" s="15"/>
      <c r="G58" s="15"/>
      <c r="H58" s="7"/>
      <c r="I58" s="7"/>
    </row>
    <row r="59" spans="1:9" ht="13.5">
      <c r="A59" s="5">
        <v>16</v>
      </c>
      <c r="B59" s="27" t="s">
        <v>25</v>
      </c>
      <c r="C59" s="6">
        <v>45523</v>
      </c>
      <c r="D59" s="22">
        <f>SUM(D60)</f>
        <v>45523</v>
      </c>
      <c r="E59" s="33">
        <f>(D59*100)/C59</f>
        <v>100</v>
      </c>
      <c r="F59" s="31">
        <v>0.395</v>
      </c>
      <c r="G59" s="38">
        <v>0.482</v>
      </c>
      <c r="H59" s="32">
        <f>((G59*100)/F59)-100</f>
        <v>22.025316455696185</v>
      </c>
      <c r="I59" s="7">
        <f>FLOOR(G59,0.00001)*D59</f>
        <v>21942.086000000003</v>
      </c>
    </row>
    <row r="60" spans="1:9" ht="13.5">
      <c r="A60" s="5"/>
      <c r="B60" s="27"/>
      <c r="C60" s="27" t="s">
        <v>22</v>
      </c>
      <c r="D60" s="6">
        <v>45523</v>
      </c>
      <c r="E60" s="15"/>
      <c r="F60" s="15"/>
      <c r="G60" s="15"/>
      <c r="H60" s="7"/>
      <c r="I60" s="7"/>
    </row>
    <row r="61" spans="1:9" ht="13.5">
      <c r="A61" s="5"/>
      <c r="B61" s="27"/>
      <c r="C61" s="6"/>
      <c r="D61" s="6"/>
      <c r="E61" s="15"/>
      <c r="F61" s="15"/>
      <c r="G61" s="15"/>
      <c r="H61" s="7"/>
      <c r="I61" s="7"/>
    </row>
    <row r="62" spans="1:9" ht="13.5">
      <c r="A62" s="5">
        <v>17</v>
      </c>
      <c r="B62" s="27" t="s">
        <v>25</v>
      </c>
      <c r="C62" s="6">
        <v>37500</v>
      </c>
      <c r="D62" s="22">
        <f>SUM(D63)</f>
        <v>37500</v>
      </c>
      <c r="E62" s="33">
        <f>(D62*100)/C62</f>
        <v>100</v>
      </c>
      <c r="F62" s="31">
        <v>0.344</v>
      </c>
      <c r="G62" s="39">
        <v>0.43</v>
      </c>
      <c r="H62" s="32">
        <f>((G62*100)/F62)-100</f>
        <v>25.000000000000014</v>
      </c>
      <c r="I62" s="7">
        <f>FLOOR(G62,0.00001)*D62</f>
        <v>16125.000000000002</v>
      </c>
    </row>
    <row r="63" spans="1:9" ht="13.5">
      <c r="A63" s="5"/>
      <c r="B63" s="27"/>
      <c r="C63" s="27" t="s">
        <v>22</v>
      </c>
      <c r="D63" s="6">
        <v>37500</v>
      </c>
      <c r="E63" s="15"/>
      <c r="F63" s="15"/>
      <c r="G63" s="15"/>
      <c r="H63" s="7"/>
      <c r="I63" s="7"/>
    </row>
    <row r="64" spans="1:9" ht="13.5">
      <c r="A64" s="5"/>
      <c r="B64" s="27"/>
      <c r="C64" s="6"/>
      <c r="D64" s="6"/>
      <c r="E64" s="15"/>
      <c r="F64" s="15"/>
      <c r="G64" s="15"/>
      <c r="H64" s="7"/>
      <c r="I64" s="7"/>
    </row>
    <row r="65" spans="1:9" ht="13.5">
      <c r="A65" s="11"/>
      <c r="B65" s="17" t="s">
        <v>14</v>
      </c>
      <c r="C65" s="12">
        <f>SUM(C38:C62)</f>
        <v>628603</v>
      </c>
      <c r="D65" s="20">
        <f>SUM(D10,D13,D16,D19,D22,D25,D28,D31,D38,D41,D44,D47,D50,D53,D56,D59,D62)</f>
        <v>628603</v>
      </c>
      <c r="E65" s="28">
        <f>(D65*100)/C65</f>
        <v>100</v>
      </c>
      <c r="F65" s="21"/>
      <c r="G65" s="21"/>
      <c r="H65" s="13"/>
      <c r="I65" s="29">
        <f>SUM(I9:I64)</f>
        <v>230463.06100000002</v>
      </c>
    </row>
    <row r="66" spans="1:9" ht="13.5">
      <c r="A66" s="5"/>
      <c r="B66" s="14"/>
      <c r="C66" s="6"/>
      <c r="D66" s="6"/>
      <c r="E66" s="26"/>
      <c r="F66" s="15"/>
      <c r="G66" s="15"/>
      <c r="H66" s="7"/>
      <c r="I66" s="7"/>
    </row>
    <row r="67" spans="1:9" ht="13.5">
      <c r="A67" s="18"/>
      <c r="B67" s="17" t="s">
        <v>12</v>
      </c>
      <c r="C67" s="20">
        <f>SUM(C34,C65)</f>
        <v>796001</v>
      </c>
      <c r="D67" s="20">
        <f>SUM(D65)</f>
        <v>628603</v>
      </c>
      <c r="E67" s="25">
        <f>(D67*100)/C67</f>
        <v>78.9701269219511</v>
      </c>
      <c r="F67" s="19"/>
      <c r="G67" s="19"/>
      <c r="H67" s="19"/>
      <c r="I67" s="30">
        <f>SUM(I65)</f>
        <v>230463.06100000002</v>
      </c>
    </row>
    <row r="68" ht="12.75">
      <c r="C68" s="16"/>
    </row>
    <row r="69" ht="12.75">
      <c r="C69" s="16"/>
    </row>
    <row r="70" spans="2:3" ht="13.5">
      <c r="B70" s="5"/>
      <c r="C70" s="16"/>
    </row>
    <row r="71" spans="2:3" ht="13.5">
      <c r="B71" s="5"/>
      <c r="C71" s="16"/>
    </row>
    <row r="72" spans="2:3" ht="13.5">
      <c r="B72" s="5"/>
      <c r="C72" s="16"/>
    </row>
    <row r="73" spans="2:3" ht="13.5">
      <c r="B73" s="5"/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</sheetData>
  <mergeCells count="3">
    <mergeCell ref="A8:I8"/>
    <mergeCell ref="A2:I2"/>
    <mergeCell ref="A36:I3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2007-09-27T17:26:40Z</dcterms:modified>
  <cp:category/>
  <cp:version/>
  <cp:contentType/>
  <cp:contentStatus/>
</cp:coreProperties>
</file>