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<sst xmlns="http://schemas.openxmlformats.org/spreadsheetml/2006/main" count="188" uniqueCount="50">
  <si>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</si>
  <si>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</si>
  <si>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</si>
  <si>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</si>
  <si>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</si>
  <si>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</si>
  <si>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</si>
  <si>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</si>
  <si>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</si>
  <si>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</si>
  <si>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</si>
  <si>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</si>
  <si>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</si>
  <si>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</si>
  <si>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</si>
  <si>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</si>
  <si>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</si>
  <si>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</si>
  <si>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</si>
  <si>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Nº 514/07- 19/09/2007</t>
  </si>
  <si>
    <t>MT</t>
  </si>
  <si>
    <t>Alta Floresta</t>
  </si>
  <si>
    <t>Barra do Garças</t>
  </si>
  <si>
    <t>Matupa</t>
  </si>
  <si>
    <t>Paranaita</t>
  </si>
  <si>
    <t>Paranatinga</t>
  </si>
  <si>
    <t>Querencia</t>
  </si>
  <si>
    <t>Rondonopolis</t>
  </si>
  <si>
    <t>Sinop</t>
  </si>
  <si>
    <t>Ananindeua</t>
  </si>
  <si>
    <t>Pau D´Arco</t>
  </si>
  <si>
    <t>BMCS</t>
  </si>
  <si>
    <t>BCMMT</t>
  </si>
  <si>
    <t>BCMCO</t>
  </si>
  <si>
    <t>BBM UB</t>
  </si>
  <si>
    <t>BBO</t>
  </si>
  <si>
    <t xml:space="preserve">BCMM </t>
  </si>
  <si>
    <t>BBM GO</t>
  </si>
  <si>
    <t>BBSB</t>
  </si>
  <si>
    <t>PA</t>
  </si>
  <si>
    <t>CANCELADO</t>
  </si>
  <si>
    <t xml:space="preserve"> BCMMT</t>
  </si>
  <si>
    <t xml:space="preserve"> BBO</t>
  </si>
  <si>
    <t xml:space="preserve"> BMCS</t>
  </si>
  <si>
    <t xml:space="preserve"> RETIRADO</t>
  </si>
  <si>
    <t xml:space="preserve"> </t>
  </si>
  <si>
    <t>BNM</t>
  </si>
  <si>
    <t xml:space="preserve"> BBSB</t>
  </si>
  <si>
    <t xml:space="preserve"> BNM</t>
  </si>
  <si>
    <t xml:space="preserve"> BCMCO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</si>
</sst>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8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6"/>
  <sheetViews>
    <sheetView tabSelected="1" workbookViewId="0" topLeftCell="A1">
      <selection activeCell="A227" sqref="A227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2.00390625" style="0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20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75494</v>
      </c>
      <c r="D10" s="21">
        <f>SUM(D11)</f>
        <v>75494</v>
      </c>
      <c r="E10" s="30">
        <f>(D10*100)/C10</f>
        <v>100</v>
      </c>
      <c r="F10" s="28">
        <v>0.518</v>
      </c>
      <c r="G10" s="28">
        <v>0.59</v>
      </c>
      <c r="H10" s="29">
        <f>((G10*100)/F10)-100</f>
        <v>13.899613899613897</v>
      </c>
      <c r="I10" s="7">
        <f>FLOOR(G10,0.00001)*D10</f>
        <v>44541.46000000001</v>
      </c>
    </row>
    <row r="11" spans="1:9" ht="13.5">
      <c r="A11" s="5"/>
      <c r="B11" s="24"/>
      <c r="C11" s="6" t="s">
        <v>31</v>
      </c>
      <c r="D11" s="6">
        <v>75494</v>
      </c>
      <c r="E11" s="14"/>
      <c r="F11" s="14"/>
      <c r="G11" s="14"/>
      <c r="H11" s="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21</v>
      </c>
      <c r="C13" s="6">
        <v>73170</v>
      </c>
      <c r="D13" s="21">
        <f>SUM(D14:D15)</f>
        <v>73170</v>
      </c>
      <c r="E13" s="30">
        <f>(D13*100)/C13</f>
        <v>100</v>
      </c>
      <c r="F13" s="28">
        <v>0.393</v>
      </c>
      <c r="G13" s="28">
        <v>0.52</v>
      </c>
      <c r="H13" s="29">
        <f>((G13*100)/F13)-100</f>
        <v>32.315521628498715</v>
      </c>
      <c r="I13" s="7">
        <f>FLOOR(G13,0.00001)*D13</f>
        <v>38048.4</v>
      </c>
    </row>
    <row r="14" spans="1:9" ht="13.5">
      <c r="A14" s="5"/>
      <c r="B14" s="24"/>
      <c r="C14" s="6" t="s">
        <v>31</v>
      </c>
      <c r="D14" s="6">
        <v>43170</v>
      </c>
      <c r="E14" s="14"/>
      <c r="F14" s="14"/>
      <c r="G14" s="14"/>
      <c r="H14" s="7"/>
      <c r="I14" s="7"/>
    </row>
    <row r="15" spans="1:9" ht="13.5">
      <c r="A15" s="5"/>
      <c r="B15" s="24"/>
      <c r="C15" s="6" t="s">
        <v>32</v>
      </c>
      <c r="D15" s="6">
        <v>30000</v>
      </c>
      <c r="E15" s="14"/>
      <c r="F15" s="14"/>
      <c r="G15" s="14"/>
      <c r="H15" s="7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3</v>
      </c>
      <c r="B17" s="24" t="s">
        <v>22</v>
      </c>
      <c r="C17" s="6">
        <v>67300</v>
      </c>
      <c r="D17" s="21">
        <f>SUM(D18)</f>
        <v>67300</v>
      </c>
      <c r="E17" s="30">
        <f>(D17*100)/C17</f>
        <v>100</v>
      </c>
      <c r="F17" s="28">
        <v>0.348</v>
      </c>
      <c r="G17" s="28">
        <v>0.425</v>
      </c>
      <c r="H17" s="29">
        <f>((G17*100)/F17)-100</f>
        <v>22.1264367816092</v>
      </c>
      <c r="I17" s="7">
        <f>FLOOR(G17,0.00001)*D17</f>
        <v>28602.500000000004</v>
      </c>
    </row>
    <row r="18" spans="1:9" ht="13.5">
      <c r="A18" s="5"/>
      <c r="B18" s="24"/>
      <c r="C18" s="6" t="s">
        <v>32</v>
      </c>
      <c r="D18" s="6">
        <v>67300</v>
      </c>
      <c r="E18" s="14"/>
      <c r="F18" s="14"/>
      <c r="G18" s="14"/>
      <c r="H18" s="7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4</v>
      </c>
      <c r="B20" s="24" t="s">
        <v>22</v>
      </c>
      <c r="C20" s="6">
        <v>291020</v>
      </c>
      <c r="D20" s="21">
        <f>SUM(D21:D22)</f>
        <v>291020</v>
      </c>
      <c r="E20" s="30">
        <f>(D20*100)/C20</f>
        <v>100</v>
      </c>
      <c r="F20" s="28">
        <v>0.388</v>
      </c>
      <c r="G20" s="28">
        <v>0.465</v>
      </c>
      <c r="H20" s="29">
        <f>((G20*100)/F20)-100</f>
        <v>19.845360824742258</v>
      </c>
      <c r="I20" s="7">
        <f>FLOOR(G20,0.00001)*D20</f>
        <v>135324.30000000002</v>
      </c>
    </row>
    <row r="21" spans="1:9" ht="13.5">
      <c r="A21" s="5"/>
      <c r="B21" s="24"/>
      <c r="C21" s="6" t="s">
        <v>32</v>
      </c>
      <c r="D21" s="21">
        <v>231020</v>
      </c>
      <c r="E21" s="14"/>
      <c r="F21" s="14"/>
      <c r="G21" s="14"/>
      <c r="H21" s="7"/>
      <c r="I21" s="7"/>
    </row>
    <row r="22" spans="1:9" ht="13.5">
      <c r="A22" s="5"/>
      <c r="B22" s="24"/>
      <c r="C22" s="6" t="s">
        <v>33</v>
      </c>
      <c r="D22" s="21">
        <v>60000</v>
      </c>
      <c r="E22" s="14"/>
      <c r="F22" s="14"/>
      <c r="G22" s="14"/>
      <c r="H22" s="7"/>
      <c r="I22" s="7"/>
    </row>
    <row r="23" spans="1:9" ht="13.5">
      <c r="A23" s="5"/>
      <c r="B23" s="24"/>
      <c r="C23" s="6"/>
      <c r="D23" s="6"/>
      <c r="E23" s="14"/>
      <c r="F23" s="14"/>
      <c r="G23" s="14"/>
      <c r="H23" s="7"/>
      <c r="I23" s="7"/>
    </row>
    <row r="24" spans="1:9" ht="13.5">
      <c r="A24" s="5">
        <v>5</v>
      </c>
      <c r="B24" s="24" t="s">
        <v>22</v>
      </c>
      <c r="C24" s="6">
        <v>343290</v>
      </c>
      <c r="D24" s="21">
        <f>SUM(D25:D26)</f>
        <v>343290</v>
      </c>
      <c r="E24" s="30">
        <f>(D24*100)/C24</f>
        <v>100</v>
      </c>
      <c r="F24" s="28">
        <v>0.33</v>
      </c>
      <c r="G24" s="28">
        <v>0.421</v>
      </c>
      <c r="H24" s="29">
        <f>((G24*100)/F24)-100</f>
        <v>27.575757575757578</v>
      </c>
      <c r="I24" s="7">
        <f>FLOOR(G24,0.00001)*D24</f>
        <v>144525.09000000003</v>
      </c>
    </row>
    <row r="25" spans="1:9" ht="13.5">
      <c r="A25" s="5"/>
      <c r="B25" s="24"/>
      <c r="C25" s="6" t="s">
        <v>31</v>
      </c>
      <c r="D25" s="21">
        <v>30000</v>
      </c>
      <c r="E25" s="14"/>
      <c r="F25" s="14"/>
      <c r="G25" s="14"/>
      <c r="H25" s="7"/>
      <c r="I25" s="7"/>
    </row>
    <row r="26" spans="1:9" ht="13.5">
      <c r="A26" s="5"/>
      <c r="B26" s="24"/>
      <c r="C26" s="6" t="s">
        <v>32</v>
      </c>
      <c r="D26" s="21">
        <v>313290</v>
      </c>
      <c r="E26" s="14"/>
      <c r="F26" s="14"/>
      <c r="G26" s="14"/>
      <c r="H26" s="7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6</v>
      </c>
      <c r="B28" s="24" t="s">
        <v>22</v>
      </c>
      <c r="C28" s="6">
        <v>244750</v>
      </c>
      <c r="D28" s="21">
        <f>SUM(D29)</f>
        <v>244750</v>
      </c>
      <c r="E28" s="30">
        <f>(D28*100)/C28</f>
        <v>100</v>
      </c>
      <c r="F28" s="28">
        <v>0.312</v>
      </c>
      <c r="G28" s="28">
        <v>0.422</v>
      </c>
      <c r="H28" s="29">
        <f>((G28*100)/F28)-100</f>
        <v>35.25641025641025</v>
      </c>
      <c r="I28" s="7">
        <f>FLOOR(G28,0.00001)*D28</f>
        <v>103284.50000000001</v>
      </c>
    </row>
    <row r="29" spans="1:9" ht="13.5">
      <c r="A29" s="5"/>
      <c r="B29" s="24"/>
      <c r="C29" s="6" t="s">
        <v>32</v>
      </c>
      <c r="D29" s="6">
        <v>244750</v>
      </c>
      <c r="E29" s="14"/>
      <c r="F29" s="14"/>
      <c r="G29" s="14"/>
      <c r="H29" s="7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7</v>
      </c>
      <c r="B31" s="24" t="s">
        <v>23</v>
      </c>
      <c r="C31" s="6">
        <v>122000</v>
      </c>
      <c r="D31" s="21">
        <f>SUM(D32)</f>
        <v>122000</v>
      </c>
      <c r="E31" s="30">
        <f>(D31*100)/C31</f>
        <v>100</v>
      </c>
      <c r="F31" s="28">
        <v>0.388</v>
      </c>
      <c r="G31" s="28">
        <v>0.515</v>
      </c>
      <c r="H31" s="29">
        <f>((G31*100)/F31)-100</f>
        <v>32.73195876288659</v>
      </c>
      <c r="I31" s="7">
        <f>FLOOR(G31,0.00001)*D31</f>
        <v>62830</v>
      </c>
    </row>
    <row r="32" spans="1:9" ht="13.5">
      <c r="A32" s="5"/>
      <c r="B32" s="24"/>
      <c r="C32" s="6" t="s">
        <v>31</v>
      </c>
      <c r="D32" s="6">
        <v>122000</v>
      </c>
      <c r="E32" s="14"/>
      <c r="F32" s="14"/>
      <c r="G32" s="14"/>
      <c r="H32" s="7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8</v>
      </c>
      <c r="B34" s="24" t="s">
        <v>23</v>
      </c>
      <c r="C34" s="6">
        <v>225000</v>
      </c>
      <c r="D34" s="21">
        <f>SUM(D35:D37)</f>
        <v>225000</v>
      </c>
      <c r="E34" s="30">
        <f>(D34*100)/C34</f>
        <v>100</v>
      </c>
      <c r="F34" s="28">
        <v>0.367</v>
      </c>
      <c r="G34" s="28">
        <v>0.498</v>
      </c>
      <c r="H34" s="29">
        <f>((G34*100)/F34)-100</f>
        <v>35.69482288828337</v>
      </c>
      <c r="I34" s="7">
        <f>FLOOR(G34,0.00001)*D34</f>
        <v>112050.00000000001</v>
      </c>
    </row>
    <row r="35" spans="1:9" ht="13.5">
      <c r="A35" s="5"/>
      <c r="B35" s="24"/>
      <c r="C35" s="6" t="s">
        <v>31</v>
      </c>
      <c r="D35" s="21">
        <v>105000</v>
      </c>
      <c r="E35" s="30"/>
      <c r="F35" s="28"/>
      <c r="G35" s="28"/>
      <c r="H35" s="29"/>
      <c r="I35" s="7"/>
    </row>
    <row r="36" spans="1:9" ht="13.5">
      <c r="A36" s="5"/>
      <c r="B36" s="24"/>
      <c r="C36" s="6" t="s">
        <v>32</v>
      </c>
      <c r="D36" s="21">
        <v>60000</v>
      </c>
      <c r="E36" s="30"/>
      <c r="F36" s="28"/>
      <c r="G36" s="28"/>
      <c r="H36" s="29"/>
      <c r="I36" s="7"/>
    </row>
    <row r="37" spans="1:9" ht="13.5">
      <c r="A37" s="5"/>
      <c r="B37" s="24"/>
      <c r="C37" s="6" t="s">
        <v>34</v>
      </c>
      <c r="D37" s="21">
        <v>60000</v>
      </c>
      <c r="E37" s="14"/>
      <c r="F37" s="14"/>
      <c r="G37" s="14"/>
      <c r="H37" s="7"/>
      <c r="I37" s="7"/>
    </row>
    <row r="38" spans="1:9" ht="13.5">
      <c r="A38" s="5"/>
      <c r="B38" s="24"/>
      <c r="C38" s="6"/>
      <c r="D38" s="6"/>
      <c r="E38" s="14"/>
      <c r="F38" s="14"/>
      <c r="G38" s="14"/>
      <c r="H38" s="7"/>
      <c r="I38" s="7"/>
    </row>
    <row r="39" spans="1:9" ht="13.5">
      <c r="A39" s="5">
        <v>9</v>
      </c>
      <c r="B39" s="24" t="s">
        <v>23</v>
      </c>
      <c r="C39" s="6">
        <v>252000</v>
      </c>
      <c r="D39" s="21">
        <f>SUM(D40)</f>
        <v>252000</v>
      </c>
      <c r="E39" s="30">
        <f>(D39*100)/C39</f>
        <v>100</v>
      </c>
      <c r="F39" s="28">
        <v>0.409</v>
      </c>
      <c r="G39" s="28">
        <v>0.531</v>
      </c>
      <c r="H39" s="29">
        <f>((G39*100)/F39)-100</f>
        <v>29.828850855745742</v>
      </c>
      <c r="I39" s="7">
        <f>FLOOR(G39,0.00001)*D39</f>
        <v>133812</v>
      </c>
    </row>
    <row r="40" spans="1:9" ht="13.5">
      <c r="A40" s="5"/>
      <c r="B40" s="24"/>
      <c r="C40" s="6" t="s">
        <v>31</v>
      </c>
      <c r="D40" s="6">
        <v>252000</v>
      </c>
      <c r="E40" s="14"/>
      <c r="F40" s="14"/>
      <c r="G40" s="14"/>
      <c r="H40" s="7"/>
      <c r="I40" s="7"/>
    </row>
    <row r="41" spans="1:9" ht="13.5">
      <c r="A41" s="5"/>
      <c r="B41" s="24"/>
      <c r="C41" s="6"/>
      <c r="D41" s="6"/>
      <c r="E41" s="14"/>
      <c r="F41" s="14"/>
      <c r="G41" s="14"/>
      <c r="H41" s="7"/>
      <c r="I41" s="7"/>
    </row>
    <row r="42" spans="1:9" ht="13.5">
      <c r="A42" s="5">
        <v>10</v>
      </c>
      <c r="B42" s="24" t="s">
        <v>23</v>
      </c>
      <c r="C42" s="6">
        <v>245000</v>
      </c>
      <c r="D42" s="21">
        <f>SUM(D43:D44)</f>
        <v>245000</v>
      </c>
      <c r="E42" s="30">
        <f>(D42*100)/C42</f>
        <v>100</v>
      </c>
      <c r="F42" s="28">
        <v>0.388</v>
      </c>
      <c r="G42" s="28">
        <v>0.51</v>
      </c>
      <c r="H42" s="29">
        <f>((G42*100)/F42)-100</f>
        <v>31.443298969072174</v>
      </c>
      <c r="I42" s="7">
        <f>FLOOR(G42,0.00001)*D42</f>
        <v>124950</v>
      </c>
    </row>
    <row r="43" spans="1:9" ht="13.5">
      <c r="A43" s="5"/>
      <c r="B43" s="24"/>
      <c r="C43" s="6" t="s">
        <v>31</v>
      </c>
      <c r="D43" s="21">
        <v>120000</v>
      </c>
      <c r="E43" s="30"/>
      <c r="F43" s="28"/>
      <c r="G43" s="28"/>
      <c r="H43" s="29"/>
      <c r="I43" s="7"/>
    </row>
    <row r="44" spans="1:9" ht="13.5">
      <c r="A44" s="5"/>
      <c r="B44" s="24"/>
      <c r="C44" s="6" t="s">
        <v>32</v>
      </c>
      <c r="D44" s="21">
        <v>125000</v>
      </c>
      <c r="E44" s="14"/>
      <c r="F44" s="14"/>
      <c r="G44" s="14"/>
      <c r="H44" s="7"/>
      <c r="I44" s="7"/>
    </row>
    <row r="45" spans="1:9" ht="13.5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5">
        <v>11</v>
      </c>
      <c r="B46" s="24" t="s">
        <v>23</v>
      </c>
      <c r="C46" s="6">
        <v>240000</v>
      </c>
      <c r="D46" s="21">
        <f>SUM(D47:D48)</f>
        <v>240000</v>
      </c>
      <c r="E46" s="30">
        <f>(D46*100)/C46</f>
        <v>100</v>
      </c>
      <c r="F46" s="28">
        <v>0.388</v>
      </c>
      <c r="G46" s="28">
        <v>0.513</v>
      </c>
      <c r="H46" s="29">
        <f>((G46*100)/F46)-100</f>
        <v>32.21649484536084</v>
      </c>
      <c r="I46" s="7">
        <f>FLOOR(G46,0.00001)*D46</f>
        <v>123120</v>
      </c>
    </row>
    <row r="47" spans="1:9" ht="13.5">
      <c r="A47" s="5"/>
      <c r="B47" s="24"/>
      <c r="C47" s="6" t="s">
        <v>31</v>
      </c>
      <c r="D47" s="21">
        <v>180000</v>
      </c>
      <c r="E47" s="14"/>
      <c r="F47" s="14"/>
      <c r="G47" s="14"/>
      <c r="H47" s="7"/>
      <c r="I47" s="7"/>
    </row>
    <row r="48" spans="1:9" ht="13.5">
      <c r="A48" s="5"/>
      <c r="B48" s="24"/>
      <c r="C48" s="6" t="s">
        <v>34</v>
      </c>
      <c r="D48" s="21">
        <v>60000</v>
      </c>
      <c r="E48" s="14"/>
      <c r="F48" s="14"/>
      <c r="G48" s="14"/>
      <c r="H48" s="7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12</v>
      </c>
      <c r="B50" s="24" t="s">
        <v>23</v>
      </c>
      <c r="C50" s="6">
        <v>246000</v>
      </c>
      <c r="D50" s="21">
        <f>SUM(D51:D53)</f>
        <v>246000</v>
      </c>
      <c r="E50" s="30">
        <f>(D50*100)/C50</f>
        <v>100</v>
      </c>
      <c r="F50" s="28">
        <v>0.388</v>
      </c>
      <c r="G50" s="28">
        <v>0.515</v>
      </c>
      <c r="H50" s="29">
        <f>((G50*100)/F50)-100</f>
        <v>32.73195876288659</v>
      </c>
      <c r="I50" s="7">
        <f>FLOOR(G50,0.00001)*D50</f>
        <v>126690</v>
      </c>
    </row>
    <row r="51" spans="1:9" ht="13.5">
      <c r="A51" s="5"/>
      <c r="B51" s="24"/>
      <c r="C51" s="6" t="s">
        <v>31</v>
      </c>
      <c r="D51" s="21">
        <v>156000</v>
      </c>
      <c r="E51" s="14"/>
      <c r="F51" s="14"/>
      <c r="G51" s="14"/>
      <c r="H51" s="7"/>
      <c r="I51" s="7"/>
    </row>
    <row r="52" spans="1:9" ht="13.5">
      <c r="A52" s="5"/>
      <c r="B52" s="24"/>
      <c r="C52" s="6" t="s">
        <v>32</v>
      </c>
      <c r="D52" s="21">
        <v>60000</v>
      </c>
      <c r="E52" s="14"/>
      <c r="F52" s="14"/>
      <c r="G52" s="14"/>
      <c r="H52" s="7"/>
      <c r="I52" s="7"/>
    </row>
    <row r="53" spans="1:9" ht="13.5">
      <c r="A53" s="5"/>
      <c r="B53" s="24"/>
      <c r="C53" s="6" t="s">
        <v>35</v>
      </c>
      <c r="D53" s="21">
        <v>30000</v>
      </c>
      <c r="E53" s="14"/>
      <c r="F53" s="14"/>
      <c r="G53" s="14"/>
      <c r="H53" s="7"/>
      <c r="I53" s="7"/>
    </row>
    <row r="54" spans="1:9" ht="13.5">
      <c r="A54" s="5"/>
      <c r="B54" s="24"/>
      <c r="C54" s="6"/>
      <c r="D54" s="6"/>
      <c r="E54" s="14"/>
      <c r="F54" s="14"/>
      <c r="G54" s="14"/>
      <c r="H54" s="7"/>
      <c r="I54" s="7"/>
    </row>
    <row r="55" spans="1:9" ht="13.5">
      <c r="A55" s="5">
        <v>13</v>
      </c>
      <c r="B55" s="24" t="s">
        <v>23</v>
      </c>
      <c r="C55" s="6">
        <v>165283</v>
      </c>
      <c r="D55" s="21">
        <f>SUM(D56:D57)</f>
        <v>165283</v>
      </c>
      <c r="E55" s="30">
        <f>(D55*100)/C55</f>
        <v>100</v>
      </c>
      <c r="F55" s="28">
        <v>0.409</v>
      </c>
      <c r="G55" s="28">
        <v>0.525</v>
      </c>
      <c r="H55" s="29">
        <f>((G55*100)/F55)-100</f>
        <v>28.361858190709057</v>
      </c>
      <c r="I55" s="7">
        <f>FLOOR(G55,0.00001)*D55</f>
        <v>86773.575</v>
      </c>
    </row>
    <row r="56" spans="1:9" ht="13.5">
      <c r="A56" s="5"/>
      <c r="B56" s="24"/>
      <c r="C56" s="6" t="s">
        <v>31</v>
      </c>
      <c r="D56" s="21">
        <v>83283</v>
      </c>
      <c r="E56" s="14"/>
      <c r="F56" s="14"/>
      <c r="G56" s="14"/>
      <c r="H56" s="7"/>
      <c r="I56" s="7"/>
    </row>
    <row r="57" spans="1:9" ht="13.5">
      <c r="A57" s="5"/>
      <c r="B57" s="24"/>
      <c r="C57" s="6" t="s">
        <v>32</v>
      </c>
      <c r="D57" s="21">
        <v>82000</v>
      </c>
      <c r="E57" s="14"/>
      <c r="F57" s="14"/>
      <c r="G57" s="14"/>
      <c r="H57" s="7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14</v>
      </c>
      <c r="B59" s="24" t="s">
        <v>24</v>
      </c>
      <c r="C59" s="6">
        <v>2045423</v>
      </c>
      <c r="D59" s="21">
        <f>SUM(D60:D63)</f>
        <v>2045423</v>
      </c>
      <c r="E59" s="30">
        <f>(D59*100)/C59</f>
        <v>100</v>
      </c>
      <c r="F59" s="28">
        <v>0.294</v>
      </c>
      <c r="G59" s="28">
        <v>0.385</v>
      </c>
      <c r="H59" s="29">
        <f>((G59*100)/F59)-100</f>
        <v>30.952380952380963</v>
      </c>
      <c r="I59" s="7">
        <f>FLOOR(G59,0.00001)*D59</f>
        <v>787487.855</v>
      </c>
    </row>
    <row r="60" spans="1:9" ht="13.5">
      <c r="A60" s="5"/>
      <c r="B60" s="24"/>
      <c r="C60" s="6" t="s">
        <v>31</v>
      </c>
      <c r="D60" s="21">
        <v>800000</v>
      </c>
      <c r="E60" s="14"/>
      <c r="F60" s="14"/>
      <c r="G60" s="14"/>
      <c r="H60" s="7"/>
      <c r="I60" s="7"/>
    </row>
    <row r="61" spans="1:9" ht="13.5">
      <c r="A61" s="5"/>
      <c r="B61" s="24"/>
      <c r="C61" s="6" t="s">
        <v>32</v>
      </c>
      <c r="D61" s="21">
        <v>300000</v>
      </c>
      <c r="E61" s="14"/>
      <c r="F61" s="14"/>
      <c r="G61" s="14"/>
      <c r="H61" s="7"/>
      <c r="I61" s="7"/>
    </row>
    <row r="62" spans="1:9" ht="13.5">
      <c r="A62" s="5"/>
      <c r="B62" s="24"/>
      <c r="C62" s="6" t="s">
        <v>36</v>
      </c>
      <c r="D62" s="21">
        <v>160000</v>
      </c>
      <c r="E62" s="14"/>
      <c r="F62" s="14"/>
      <c r="G62" s="14"/>
      <c r="H62" s="7"/>
      <c r="I62" s="7"/>
    </row>
    <row r="63" spans="1:9" ht="13.5">
      <c r="A63" s="5"/>
      <c r="B63" s="24"/>
      <c r="C63" s="6" t="s">
        <v>35</v>
      </c>
      <c r="D63" s="21">
        <v>785423</v>
      </c>
      <c r="E63" s="14"/>
      <c r="F63" s="14"/>
      <c r="G63" s="14"/>
      <c r="H63" s="7"/>
      <c r="I63" s="7"/>
    </row>
    <row r="64" spans="1:9" ht="13.5">
      <c r="A64" s="5"/>
      <c r="B64" s="24"/>
      <c r="C64" s="6"/>
      <c r="D64" s="6"/>
      <c r="E64" s="14"/>
      <c r="F64" s="14"/>
      <c r="G64" s="14"/>
      <c r="H64" s="7"/>
      <c r="I64" s="7"/>
    </row>
    <row r="65" spans="1:9" ht="13.5">
      <c r="A65" s="5">
        <v>15</v>
      </c>
      <c r="B65" s="24" t="s">
        <v>25</v>
      </c>
      <c r="C65" s="6">
        <v>118275</v>
      </c>
      <c r="D65" s="21">
        <f>SUM(D66)</f>
        <v>118275</v>
      </c>
      <c r="E65" s="30">
        <f>(D65*100)/C65</f>
        <v>100</v>
      </c>
      <c r="F65" s="28">
        <v>0.367</v>
      </c>
      <c r="G65" s="28">
        <v>0.482</v>
      </c>
      <c r="H65" s="29">
        <f>((G65*100)/F65)-100</f>
        <v>31.335149863760222</v>
      </c>
      <c r="I65" s="7">
        <f>FLOOR(G65,0.00001)*D65</f>
        <v>57008.55</v>
      </c>
    </row>
    <row r="66" spans="1:9" ht="13.5">
      <c r="A66" s="5"/>
      <c r="B66" s="24"/>
      <c r="C66" s="6" t="s">
        <v>32</v>
      </c>
      <c r="D66" s="6">
        <v>118275</v>
      </c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5">
        <v>16</v>
      </c>
      <c r="B68" s="24" t="s">
        <v>26</v>
      </c>
      <c r="C68" s="6">
        <v>44406</v>
      </c>
      <c r="D68" s="21">
        <f>SUM(D69)</f>
        <v>44406</v>
      </c>
      <c r="E68" s="30">
        <f>(D68*100)/C68</f>
        <v>100</v>
      </c>
      <c r="F68" s="28">
        <v>0.346</v>
      </c>
      <c r="G68" s="28">
        <v>0.376</v>
      </c>
      <c r="H68" s="29">
        <f>((G68*100)/F68)-100</f>
        <v>8.670520231213885</v>
      </c>
      <c r="I68" s="7">
        <f>FLOOR(G68,0.00001)*D68</f>
        <v>16696.656000000003</v>
      </c>
    </row>
    <row r="69" spans="1:9" ht="13.5">
      <c r="A69" s="5"/>
      <c r="B69" s="24"/>
      <c r="C69" s="6" t="s">
        <v>37</v>
      </c>
      <c r="D69" s="6">
        <v>44406</v>
      </c>
      <c r="E69" s="14"/>
      <c r="F69" s="14"/>
      <c r="G69" s="14"/>
      <c r="H69" s="7"/>
      <c r="I69" s="7"/>
    </row>
    <row r="70" spans="1:9" ht="13.5">
      <c r="A70" s="5"/>
      <c r="B70" s="24"/>
      <c r="C70" s="6"/>
      <c r="D70" s="6"/>
      <c r="E70" s="14"/>
      <c r="F70" s="14"/>
      <c r="G70" s="14"/>
      <c r="H70" s="7"/>
      <c r="I70" s="7"/>
    </row>
    <row r="71" spans="1:9" ht="13.5">
      <c r="A71" s="5">
        <v>17</v>
      </c>
      <c r="B71" s="24" t="s">
        <v>26</v>
      </c>
      <c r="C71" s="6">
        <v>61904</v>
      </c>
      <c r="D71" s="21">
        <f>SUM(D72:D73)</f>
        <v>61904</v>
      </c>
      <c r="E71" s="30">
        <f>(D71*100)/C71</f>
        <v>100</v>
      </c>
      <c r="F71" s="28">
        <v>0.388</v>
      </c>
      <c r="G71" s="28">
        <v>0.388</v>
      </c>
      <c r="H71" s="29">
        <f>((G71*100)/F71)-100</f>
        <v>0</v>
      </c>
      <c r="I71" s="7">
        <f>FLOOR(G71,0.00001)*D71</f>
        <v>24018.752</v>
      </c>
    </row>
    <row r="72" spans="1:9" ht="13.5">
      <c r="A72" s="5"/>
      <c r="B72" s="24"/>
      <c r="C72" s="6" t="s">
        <v>38</v>
      </c>
      <c r="D72" s="21">
        <v>31904</v>
      </c>
      <c r="E72" s="14"/>
      <c r="F72" s="14"/>
      <c r="G72" s="14"/>
      <c r="H72" s="7"/>
      <c r="I72" s="7"/>
    </row>
    <row r="73" spans="1:9" ht="13.5">
      <c r="A73" s="5"/>
      <c r="B73" s="24"/>
      <c r="C73" s="6" t="s">
        <v>37</v>
      </c>
      <c r="D73" s="21">
        <v>30000</v>
      </c>
      <c r="E73" s="14"/>
      <c r="F73" s="14"/>
      <c r="G73" s="14"/>
      <c r="H73" s="7"/>
      <c r="I73" s="7"/>
    </row>
    <row r="74" spans="1:9" ht="13.5">
      <c r="A74" s="5"/>
      <c r="B74" s="24"/>
      <c r="C74" s="6"/>
      <c r="D74" s="6"/>
      <c r="E74" s="14"/>
      <c r="F74" s="14"/>
      <c r="G74" s="14"/>
      <c r="H74" s="7"/>
      <c r="I74" s="7"/>
    </row>
    <row r="75" spans="1:9" ht="13.5">
      <c r="A75" s="5">
        <v>18</v>
      </c>
      <c r="B75" s="24" t="s">
        <v>27</v>
      </c>
      <c r="C75" s="6">
        <v>30000</v>
      </c>
      <c r="D75" s="21">
        <f>SUM(D76)</f>
        <v>30000</v>
      </c>
      <c r="E75" s="30">
        <f>(D75*100)/C75</f>
        <v>100</v>
      </c>
      <c r="F75" s="28">
        <v>0.367</v>
      </c>
      <c r="G75" s="28">
        <v>0.471</v>
      </c>
      <c r="H75" s="29">
        <f>((G75*100)/F75)-100</f>
        <v>28.33787465940054</v>
      </c>
      <c r="I75" s="7">
        <f>FLOOR(G75,0.00001)*D75</f>
        <v>14130</v>
      </c>
    </row>
    <row r="76" spans="1:9" ht="13.5">
      <c r="A76" s="5"/>
      <c r="B76" s="24"/>
      <c r="C76" s="6" t="s">
        <v>35</v>
      </c>
      <c r="D76" s="6">
        <v>30000</v>
      </c>
      <c r="E76" s="14"/>
      <c r="F76" s="14"/>
      <c r="G76" s="14"/>
      <c r="H76" s="7"/>
      <c r="I76" s="7"/>
    </row>
    <row r="77" spans="1:9" ht="13.5">
      <c r="A77" s="5"/>
      <c r="B77" s="24"/>
      <c r="C77" s="6"/>
      <c r="D77" s="6"/>
      <c r="E77" s="14"/>
      <c r="F77" s="14"/>
      <c r="G77" s="14"/>
      <c r="H77" s="7"/>
      <c r="I77" s="7"/>
    </row>
    <row r="78" spans="1:9" ht="13.5">
      <c r="A78" s="5">
        <v>19</v>
      </c>
      <c r="B78" s="24" t="s">
        <v>27</v>
      </c>
      <c r="C78" s="6">
        <v>40110</v>
      </c>
      <c r="D78" s="21">
        <f>SUM(D79)</f>
        <v>40110</v>
      </c>
      <c r="E78" s="30">
        <f>(D78*100)/C78</f>
        <v>100</v>
      </c>
      <c r="F78" s="28">
        <v>0.409</v>
      </c>
      <c r="G78" s="28">
        <v>0.516</v>
      </c>
      <c r="H78" s="29">
        <f>((G78*100)/F78)-100</f>
        <v>26.161369193154044</v>
      </c>
      <c r="I78" s="7">
        <f>FLOOR(G78,0.00001)*D78</f>
        <v>20696.760000000002</v>
      </c>
    </row>
    <row r="79" spans="1:9" ht="13.5">
      <c r="A79" s="5"/>
      <c r="B79" s="24"/>
      <c r="C79" s="6" t="s">
        <v>35</v>
      </c>
      <c r="D79" s="6">
        <v>40110</v>
      </c>
      <c r="E79" s="14"/>
      <c r="F79" s="14"/>
      <c r="G79" s="14"/>
      <c r="H79" s="7"/>
      <c r="I79" s="7"/>
    </row>
    <row r="80" spans="1:9" ht="13.5">
      <c r="A80" s="5"/>
      <c r="B80" s="24"/>
      <c r="C80" s="6"/>
      <c r="D80" s="6"/>
      <c r="E80" s="14"/>
      <c r="F80" s="14"/>
      <c r="G80" s="14"/>
      <c r="H80" s="7"/>
      <c r="I80" s="7"/>
    </row>
    <row r="81" spans="1:9" ht="13.5">
      <c r="A81" s="5">
        <v>20</v>
      </c>
      <c r="B81" s="24" t="s">
        <v>27</v>
      </c>
      <c r="C81" s="6">
        <v>30120</v>
      </c>
      <c r="D81" s="21">
        <f>SUM(D82)</f>
        <v>30120</v>
      </c>
      <c r="E81" s="30">
        <f>(D81*100)/C81</f>
        <v>100</v>
      </c>
      <c r="F81" s="28">
        <v>0.388</v>
      </c>
      <c r="G81" s="28">
        <v>0.5</v>
      </c>
      <c r="H81" s="29">
        <f>((G81*100)/F81)-100</f>
        <v>28.86597938144328</v>
      </c>
      <c r="I81" s="7">
        <f>FLOOR(G81,0.00001)*D81</f>
        <v>15060</v>
      </c>
    </row>
    <row r="82" spans="1:9" ht="13.5">
      <c r="A82" s="5"/>
      <c r="B82" s="24"/>
      <c r="C82" s="6" t="s">
        <v>35</v>
      </c>
      <c r="D82" s="6">
        <v>30120</v>
      </c>
      <c r="E82" s="14"/>
      <c r="F82" s="14"/>
      <c r="G82" s="14"/>
      <c r="H82" s="7"/>
      <c r="I82" s="7"/>
    </row>
    <row r="83" spans="1:9" ht="13.5">
      <c r="A83" s="5"/>
      <c r="B83" s="24"/>
      <c r="C83" s="6"/>
      <c r="D83" s="6"/>
      <c r="E83" s="14"/>
      <c r="F83" s="14"/>
      <c r="G83" s="14"/>
      <c r="H83" s="7"/>
      <c r="I83" s="7"/>
    </row>
    <row r="84" spans="1:9" ht="13.5">
      <c r="A84" s="5">
        <v>21</v>
      </c>
      <c r="B84" s="24" t="s">
        <v>27</v>
      </c>
      <c r="C84" s="6">
        <v>30000</v>
      </c>
      <c r="D84" s="21">
        <f>SUM(D85)</f>
        <v>30000</v>
      </c>
      <c r="E84" s="30">
        <f>(D84*100)/C84</f>
        <v>100</v>
      </c>
      <c r="F84" s="28">
        <v>0.367</v>
      </c>
      <c r="G84" s="28">
        <v>0.499</v>
      </c>
      <c r="H84" s="29">
        <f>((G84*100)/F84)-100</f>
        <v>35.96730245231606</v>
      </c>
      <c r="I84" s="7">
        <f>FLOOR(G84,0.00001)*D84</f>
        <v>14970.000000000002</v>
      </c>
    </row>
    <row r="85" spans="1:9" ht="13.5">
      <c r="A85" s="5"/>
      <c r="B85" s="24"/>
      <c r="C85" s="24" t="s">
        <v>41</v>
      </c>
      <c r="D85" s="21">
        <v>30000</v>
      </c>
      <c r="E85" s="14"/>
      <c r="F85" s="14"/>
      <c r="G85" s="14"/>
      <c r="H85" s="7"/>
      <c r="I85" s="7"/>
    </row>
    <row r="86" spans="1:9" ht="13.5">
      <c r="A86" s="5"/>
      <c r="B86" s="24"/>
      <c r="C86" s="6"/>
      <c r="D86" s="6"/>
      <c r="E86" s="14"/>
      <c r="F86" s="14"/>
      <c r="G86" s="14"/>
      <c r="H86" s="7"/>
      <c r="I86" s="7"/>
    </row>
    <row r="87" spans="1:9" ht="13.5">
      <c r="A87" s="5">
        <v>22</v>
      </c>
      <c r="B87" s="24" t="s">
        <v>27</v>
      </c>
      <c r="C87" s="6">
        <v>133980</v>
      </c>
      <c r="D87" s="21">
        <f>SUM(D88:D89)</f>
        <v>133980</v>
      </c>
      <c r="E87" s="30">
        <f>(D87*100)/C87</f>
        <v>100</v>
      </c>
      <c r="F87" s="28">
        <v>0.43</v>
      </c>
      <c r="G87" s="28">
        <v>0.514</v>
      </c>
      <c r="H87" s="29">
        <f>((G87*100)/F87)-100</f>
        <v>19.534883720930225</v>
      </c>
      <c r="I87" s="7">
        <f>FLOOR(G87,0.00001)*D87</f>
        <v>68865.72</v>
      </c>
    </row>
    <row r="88" spans="1:9" ht="13.5">
      <c r="A88" s="5"/>
      <c r="B88" s="24"/>
      <c r="C88" s="6" t="s">
        <v>32</v>
      </c>
      <c r="D88" s="21">
        <v>58000</v>
      </c>
      <c r="E88" s="30"/>
      <c r="F88" s="28"/>
      <c r="G88" s="28"/>
      <c r="H88" s="29"/>
      <c r="I88" s="7"/>
    </row>
    <row r="89" spans="1:9" ht="13.5">
      <c r="A89" s="5"/>
      <c r="B89" s="24"/>
      <c r="C89" s="24" t="s">
        <v>42</v>
      </c>
      <c r="D89" s="21">
        <v>75980</v>
      </c>
      <c r="E89" s="14"/>
      <c r="F89" s="14"/>
      <c r="G89" s="14"/>
      <c r="H89" s="7"/>
      <c r="I89" s="7"/>
    </row>
    <row r="90" spans="1:9" ht="13.5">
      <c r="A90" s="5"/>
      <c r="B90" s="24"/>
      <c r="C90" s="6"/>
      <c r="D90" s="6"/>
      <c r="E90" s="14"/>
      <c r="F90" s="14"/>
      <c r="G90" s="14"/>
      <c r="H90" s="7"/>
      <c r="I90" s="7"/>
    </row>
    <row r="91" spans="1:9" ht="13.5">
      <c r="A91" s="5">
        <v>23</v>
      </c>
      <c r="B91" s="24" t="s">
        <v>27</v>
      </c>
      <c r="C91" s="6">
        <v>44030</v>
      </c>
      <c r="D91" s="21">
        <f>SUM(D92)</f>
        <v>44030</v>
      </c>
      <c r="E91" s="30">
        <f>(D91*100)/C91</f>
        <v>100</v>
      </c>
      <c r="F91" s="28">
        <v>0.321</v>
      </c>
      <c r="G91" s="28">
        <v>0.452</v>
      </c>
      <c r="H91" s="29">
        <f>((G91*100)/F91)-100</f>
        <v>40.809968847352025</v>
      </c>
      <c r="I91" s="7">
        <f>FLOOR(G91,0.00001)*D91</f>
        <v>19901.56</v>
      </c>
    </row>
    <row r="92" spans="1:9" ht="13.5">
      <c r="A92" s="5"/>
      <c r="B92" s="24"/>
      <c r="C92" s="24" t="s">
        <v>43</v>
      </c>
      <c r="D92" s="21">
        <v>44030</v>
      </c>
      <c r="E92" s="14"/>
      <c r="F92" s="14"/>
      <c r="G92" s="14"/>
      <c r="H92" s="7"/>
      <c r="I92" s="7"/>
    </row>
    <row r="93" spans="1:9" ht="13.5">
      <c r="A93" s="5"/>
      <c r="B93" s="24"/>
      <c r="C93" s="6"/>
      <c r="D93" s="6"/>
      <c r="E93" s="14"/>
      <c r="F93" s="14"/>
      <c r="G93" s="14"/>
      <c r="H93" s="7"/>
      <c r="I93" s="7"/>
    </row>
    <row r="94" spans="1:9" ht="13.5">
      <c r="A94" s="5">
        <v>24</v>
      </c>
      <c r="B94" s="24" t="s">
        <v>28</v>
      </c>
      <c r="C94" s="6">
        <v>32830</v>
      </c>
      <c r="D94" s="21">
        <f>SUM(D95)</f>
        <v>32830</v>
      </c>
      <c r="E94" s="30">
        <f>(D94*100)/C94</f>
        <v>100</v>
      </c>
      <c r="F94" s="28">
        <v>0.316</v>
      </c>
      <c r="G94" s="28">
        <v>0.456</v>
      </c>
      <c r="H94" s="29">
        <f>((G94*100)/F94)-100</f>
        <v>44.303797468354446</v>
      </c>
      <c r="I94" s="7">
        <f>FLOOR(G94,0.00001)*D94</f>
        <v>14970.480000000001</v>
      </c>
    </row>
    <row r="95" spans="1:9" ht="13.5">
      <c r="A95" s="5"/>
      <c r="B95" s="24"/>
      <c r="C95" s="24" t="s">
        <v>43</v>
      </c>
      <c r="D95" s="21">
        <v>32830</v>
      </c>
      <c r="E95" s="14"/>
      <c r="F95" s="14"/>
      <c r="G95" s="14"/>
      <c r="H95" s="7"/>
      <c r="I95" s="7"/>
    </row>
    <row r="96" spans="1:9" ht="13.5">
      <c r="A96" s="5"/>
      <c r="B96" s="24"/>
      <c r="C96" s="6"/>
      <c r="D96" s="6"/>
      <c r="E96" s="14"/>
      <c r="F96" s="14"/>
      <c r="G96" s="14"/>
      <c r="H96" s="7"/>
      <c r="I96" s="7"/>
    </row>
    <row r="97" spans="1:9" ht="13.5">
      <c r="A97" s="5">
        <v>25</v>
      </c>
      <c r="B97" s="24" t="s">
        <v>28</v>
      </c>
      <c r="C97" s="6">
        <v>106706</v>
      </c>
      <c r="D97" s="21">
        <f>SUM(D98)</f>
        <v>106706</v>
      </c>
      <c r="E97" s="30">
        <f>(D97*100)/C97</f>
        <v>100</v>
      </c>
      <c r="F97" s="28">
        <v>0.38</v>
      </c>
      <c r="G97" s="28">
        <v>0.47</v>
      </c>
      <c r="H97" s="29">
        <f>((G97*100)/F97)-100</f>
        <v>23.684210526315795</v>
      </c>
      <c r="I97" s="7">
        <f>FLOOR(G97,0.00001)*D97</f>
        <v>50151.82</v>
      </c>
    </row>
    <row r="98" spans="1:9" ht="13.5">
      <c r="A98" s="5"/>
      <c r="B98" s="24"/>
      <c r="C98" s="24" t="s">
        <v>43</v>
      </c>
      <c r="D98" s="21">
        <v>106706</v>
      </c>
      <c r="E98" s="14"/>
      <c r="F98" s="14"/>
      <c r="G98" s="14"/>
      <c r="H98" s="7"/>
      <c r="I98" s="7"/>
    </row>
    <row r="99" spans="1:9" ht="13.5">
      <c r="A99" s="5"/>
      <c r="B99" s="24"/>
      <c r="C99" s="6"/>
      <c r="D99" s="6"/>
      <c r="E99" s="14"/>
      <c r="F99" s="14"/>
      <c r="G99" s="14"/>
      <c r="H99" s="7"/>
      <c r="I99" s="7"/>
    </row>
    <row r="100" spans="1:9" ht="13.5">
      <c r="A100" s="5">
        <v>26</v>
      </c>
      <c r="B100" s="24" t="s">
        <v>28</v>
      </c>
      <c r="C100" s="6">
        <v>40070</v>
      </c>
      <c r="D100" s="21">
        <f>SUM(D101)</f>
        <v>40070</v>
      </c>
      <c r="E100" s="30">
        <f>(D100*100)/C100</f>
        <v>100</v>
      </c>
      <c r="F100" s="28">
        <v>0.348</v>
      </c>
      <c r="G100" s="28">
        <v>0.445</v>
      </c>
      <c r="H100" s="29">
        <f>((G100*100)/F100)-100</f>
        <v>27.873563218390814</v>
      </c>
      <c r="I100" s="7">
        <f>FLOOR(G100,0.00001)*D100</f>
        <v>17831.15</v>
      </c>
    </row>
    <row r="101" spans="1:9" ht="13.5">
      <c r="A101" s="5"/>
      <c r="B101" s="24"/>
      <c r="C101" s="24" t="s">
        <v>41</v>
      </c>
      <c r="D101" s="21">
        <v>40070</v>
      </c>
      <c r="E101" s="14"/>
      <c r="F101" s="14"/>
      <c r="G101" s="14"/>
      <c r="H101" s="7"/>
      <c r="I101" s="7"/>
    </row>
    <row r="102" spans="1:9" ht="13.5">
      <c r="A102" s="5"/>
      <c r="B102" s="24"/>
      <c r="C102" s="6"/>
      <c r="D102" s="6"/>
      <c r="E102" s="14"/>
      <c r="F102" s="14"/>
      <c r="G102" s="14"/>
      <c r="H102" s="7"/>
      <c r="I102" s="7"/>
    </row>
    <row r="103" spans="1:9" ht="13.5">
      <c r="A103" s="5">
        <v>27</v>
      </c>
      <c r="B103" s="24" t="s">
        <v>28</v>
      </c>
      <c r="C103" s="6">
        <v>77730</v>
      </c>
      <c r="D103" s="21">
        <f>SUM(D104)</f>
        <v>0</v>
      </c>
      <c r="E103" s="35">
        <f>(D103*100)/C103</f>
        <v>0</v>
      </c>
      <c r="F103" s="28">
        <v>0.312</v>
      </c>
      <c r="G103" s="29">
        <v>0</v>
      </c>
      <c r="H103" s="29">
        <v>0</v>
      </c>
      <c r="I103" s="7">
        <f>FLOOR(G103,0.00001)*D103</f>
        <v>0</v>
      </c>
    </row>
    <row r="104" spans="1:9" ht="13.5">
      <c r="A104" s="5"/>
      <c r="B104" s="24"/>
      <c r="C104" s="24" t="s">
        <v>44</v>
      </c>
      <c r="D104" s="21"/>
      <c r="E104" s="14"/>
      <c r="F104" s="14"/>
      <c r="G104" s="14"/>
      <c r="H104" s="7"/>
      <c r="I104" s="7"/>
    </row>
    <row r="105" spans="1:9" ht="13.5">
      <c r="A105" s="5"/>
      <c r="B105" s="24"/>
      <c r="C105" s="6"/>
      <c r="D105" s="6"/>
      <c r="E105" s="14"/>
      <c r="F105" s="14"/>
      <c r="G105" s="14"/>
      <c r="H105" s="7"/>
      <c r="I105" s="7"/>
    </row>
    <row r="106" spans="1:9" ht="13.5">
      <c r="A106" s="5">
        <v>28</v>
      </c>
      <c r="B106" s="24" t="s">
        <v>28</v>
      </c>
      <c r="C106" s="6">
        <v>136172</v>
      </c>
      <c r="D106" s="21">
        <f>SUM(D107:D108)</f>
        <v>136172</v>
      </c>
      <c r="E106" s="30">
        <f>(D106*100)/C106</f>
        <v>100</v>
      </c>
      <c r="F106" s="28">
        <v>0.294</v>
      </c>
      <c r="G106" s="28">
        <v>0.395</v>
      </c>
      <c r="H106" s="29">
        <f>((G106*100)/F106)-100</f>
        <v>34.353741496598644</v>
      </c>
      <c r="I106" s="7">
        <f>FLOOR(G106,0.00001)*D106</f>
        <v>53787.94</v>
      </c>
    </row>
    <row r="107" spans="1:9" ht="13.5">
      <c r="A107" s="5"/>
      <c r="B107" s="24"/>
      <c r="C107" s="6" t="s">
        <v>32</v>
      </c>
      <c r="D107" s="21">
        <v>90000</v>
      </c>
      <c r="E107" s="30"/>
      <c r="F107" s="28"/>
      <c r="G107" s="28"/>
      <c r="H107" s="29"/>
      <c r="I107" s="7"/>
    </row>
    <row r="108" spans="1:9" ht="13.5">
      <c r="A108" s="5"/>
      <c r="B108" s="24"/>
      <c r="C108" s="24" t="s">
        <v>42</v>
      </c>
      <c r="D108" s="21">
        <v>46172</v>
      </c>
      <c r="E108" s="14"/>
      <c r="F108" s="14"/>
      <c r="G108" s="14"/>
      <c r="H108" s="7"/>
      <c r="I108" s="7"/>
    </row>
    <row r="109" spans="1:9" ht="13.5">
      <c r="A109" s="5"/>
      <c r="B109" s="24"/>
      <c r="C109" s="6"/>
      <c r="D109" s="6"/>
      <c r="E109" s="14"/>
      <c r="F109" s="14"/>
      <c r="G109" s="14"/>
      <c r="H109" s="7"/>
      <c r="I109" s="7"/>
    </row>
    <row r="110" spans="1:9" ht="13.5">
      <c r="A110" s="5">
        <v>29</v>
      </c>
      <c r="B110" s="24" t="s">
        <v>28</v>
      </c>
      <c r="C110" s="6">
        <v>69870</v>
      </c>
      <c r="D110" s="21">
        <f>SUM(D111:D112)</f>
        <v>69870</v>
      </c>
      <c r="E110" s="30">
        <f>(D110*100)/C110</f>
        <v>100</v>
      </c>
      <c r="F110" s="28">
        <v>0.323</v>
      </c>
      <c r="G110" s="28">
        <v>0.435</v>
      </c>
      <c r="H110" s="29">
        <f>((G110*100)/F110)-100</f>
        <v>34.6749226006192</v>
      </c>
      <c r="I110" s="7">
        <f>FLOOR(G110,0.00001)*D110</f>
        <v>30393.450000000004</v>
      </c>
    </row>
    <row r="111" spans="1:9" ht="13.5">
      <c r="A111" s="5" t="s">
        <v>45</v>
      </c>
      <c r="B111" s="24"/>
      <c r="C111" s="24" t="s">
        <v>43</v>
      </c>
      <c r="D111" s="21">
        <v>30000</v>
      </c>
      <c r="E111" s="14"/>
      <c r="F111" s="14"/>
      <c r="G111" s="14"/>
      <c r="H111" s="7"/>
      <c r="I111" s="7"/>
    </row>
    <row r="112" spans="1:9" ht="13.5">
      <c r="A112" s="5"/>
      <c r="B112" s="24"/>
      <c r="C112" s="24" t="s">
        <v>42</v>
      </c>
      <c r="D112" s="21">
        <v>39870</v>
      </c>
      <c r="E112" s="14"/>
      <c r="F112" s="14"/>
      <c r="G112" s="14"/>
      <c r="H112" s="7"/>
      <c r="I112" s="7"/>
    </row>
    <row r="113" spans="1:9" ht="13.5">
      <c r="A113" s="5"/>
      <c r="B113" s="24"/>
      <c r="C113" s="6"/>
      <c r="D113" s="6"/>
      <c r="E113" s="14"/>
      <c r="F113" s="14"/>
      <c r="G113" s="14"/>
      <c r="H113" s="7"/>
      <c r="I113" s="7"/>
    </row>
    <row r="114" spans="1:9" ht="13.5">
      <c r="A114" s="5">
        <v>30</v>
      </c>
      <c r="B114" s="24" t="s">
        <v>28</v>
      </c>
      <c r="C114" s="6">
        <v>249283</v>
      </c>
      <c r="D114" s="21">
        <f>SUM(D115:D118)</f>
        <v>249283</v>
      </c>
      <c r="E114" s="30">
        <f>(D114*100)/C114</f>
        <v>100</v>
      </c>
      <c r="F114" s="28">
        <v>0.33</v>
      </c>
      <c r="G114" s="28">
        <v>0.433</v>
      </c>
      <c r="H114" s="29">
        <f>((G114*100)/F114)-100</f>
        <v>31.21212121212119</v>
      </c>
      <c r="I114" s="7">
        <f>FLOOR(G114,0.00001)*D114</f>
        <v>107939.53900000002</v>
      </c>
    </row>
    <row r="115" spans="1:9" ht="13.5">
      <c r="A115" s="5"/>
      <c r="B115" s="24"/>
      <c r="C115" s="6" t="s">
        <v>31</v>
      </c>
      <c r="D115" s="21">
        <v>79283</v>
      </c>
      <c r="E115" s="30"/>
      <c r="F115" s="28"/>
      <c r="G115" s="28"/>
      <c r="H115" s="29"/>
      <c r="I115" s="7"/>
    </row>
    <row r="116" spans="1:9" ht="13.5">
      <c r="A116" s="5"/>
      <c r="B116" s="24"/>
      <c r="C116" s="6" t="s">
        <v>32</v>
      </c>
      <c r="D116" s="21">
        <v>80000</v>
      </c>
      <c r="E116" s="30"/>
      <c r="F116" s="28"/>
      <c r="G116" s="28"/>
      <c r="H116" s="29"/>
      <c r="I116" s="7"/>
    </row>
    <row r="117" spans="1:9" ht="13.5">
      <c r="A117" s="5"/>
      <c r="B117" s="24"/>
      <c r="C117" s="6" t="s">
        <v>38</v>
      </c>
      <c r="D117" s="21">
        <v>30000</v>
      </c>
      <c r="E117" s="30"/>
      <c r="F117" s="28"/>
      <c r="G117" s="28"/>
      <c r="H117" s="29"/>
      <c r="I117" s="7"/>
    </row>
    <row r="118" spans="1:9" ht="13.5">
      <c r="A118" s="5"/>
      <c r="B118" s="24"/>
      <c r="C118" s="24" t="s">
        <v>42</v>
      </c>
      <c r="D118" s="21">
        <v>60000</v>
      </c>
      <c r="E118" s="14"/>
      <c r="F118" s="14"/>
      <c r="G118" s="14"/>
      <c r="H118" s="7"/>
      <c r="I118" s="7"/>
    </row>
    <row r="119" spans="1:9" ht="13.5">
      <c r="A119" s="5"/>
      <c r="B119" s="24"/>
      <c r="C119" s="6"/>
      <c r="D119" s="6"/>
      <c r="E119" s="14"/>
      <c r="F119" s="14"/>
      <c r="G119" s="14"/>
      <c r="H119" s="7"/>
      <c r="I119" s="7"/>
    </row>
    <row r="120" spans="1:9" ht="13.5">
      <c r="A120" s="5">
        <v>31</v>
      </c>
      <c r="B120" s="24" t="s">
        <v>28</v>
      </c>
      <c r="C120" s="6">
        <v>102106</v>
      </c>
      <c r="D120" s="21">
        <f>SUM(D121:D123)</f>
        <v>102106</v>
      </c>
      <c r="E120" s="30">
        <f>(D120*100)/C120</f>
        <v>100</v>
      </c>
      <c r="F120" s="28">
        <v>0.294</v>
      </c>
      <c r="G120" s="28">
        <v>0.423</v>
      </c>
      <c r="H120" s="29">
        <f>((G120*100)/F120)-100</f>
        <v>43.87755102040816</v>
      </c>
      <c r="I120" s="7">
        <f>FLOOR(G120,0.00001)*D120</f>
        <v>43190.838</v>
      </c>
    </row>
    <row r="121" spans="1:9" ht="13.5">
      <c r="A121" s="5"/>
      <c r="B121" s="24"/>
      <c r="C121" s="6" t="s">
        <v>32</v>
      </c>
      <c r="D121" s="21">
        <v>30000</v>
      </c>
      <c r="E121" s="30"/>
      <c r="F121" s="28"/>
      <c r="G121" s="28"/>
      <c r="H121" s="29"/>
      <c r="I121" s="7"/>
    </row>
    <row r="122" spans="1:9" ht="13.5">
      <c r="A122" s="5"/>
      <c r="B122" s="24"/>
      <c r="C122" s="6" t="s">
        <v>46</v>
      </c>
      <c r="D122" s="21">
        <v>42106</v>
      </c>
      <c r="E122" s="30"/>
      <c r="F122" s="28"/>
      <c r="G122" s="28"/>
      <c r="H122" s="29"/>
      <c r="I122" s="7"/>
    </row>
    <row r="123" spans="1:9" ht="13.5">
      <c r="A123" s="5"/>
      <c r="B123" s="24"/>
      <c r="C123" s="6" t="s">
        <v>38</v>
      </c>
      <c r="D123" s="21">
        <v>30000</v>
      </c>
      <c r="E123" s="30"/>
      <c r="F123" s="28"/>
      <c r="G123" s="28"/>
      <c r="H123" s="29"/>
      <c r="I123" s="7"/>
    </row>
    <row r="124" spans="1:9" ht="13.5">
      <c r="A124" s="5"/>
      <c r="B124" s="24"/>
      <c r="C124" s="6"/>
      <c r="D124" s="6"/>
      <c r="E124" s="14"/>
      <c r="F124" s="14"/>
      <c r="G124" s="14"/>
      <c r="H124" s="7"/>
      <c r="I124" s="7"/>
    </row>
    <row r="125" spans="1:9" ht="13.5">
      <c r="A125" s="5">
        <v>32</v>
      </c>
      <c r="B125" s="24" t="s">
        <v>28</v>
      </c>
      <c r="C125" s="6">
        <v>365657</v>
      </c>
      <c r="D125" s="21">
        <f>SUM(D126:D129)</f>
        <v>365657</v>
      </c>
      <c r="E125" s="30">
        <f>(D125*100)/C125</f>
        <v>100</v>
      </c>
      <c r="F125" s="28">
        <v>0.346</v>
      </c>
      <c r="G125" s="28">
        <v>0.426</v>
      </c>
      <c r="H125" s="29">
        <f>((G125*100)/F125)-100</f>
        <v>23.121387283237013</v>
      </c>
      <c r="I125" s="7">
        <f>FLOOR(G125,0.00001)*D125</f>
        <v>155769.882</v>
      </c>
    </row>
    <row r="126" spans="1:9" ht="13.5">
      <c r="A126" s="5"/>
      <c r="B126" s="24"/>
      <c r="C126" s="6" t="s">
        <v>31</v>
      </c>
      <c r="D126" s="21">
        <v>120000</v>
      </c>
      <c r="E126" s="30"/>
      <c r="F126" s="28"/>
      <c r="G126" s="28"/>
      <c r="H126" s="29"/>
      <c r="I126" s="7"/>
    </row>
    <row r="127" spans="1:9" ht="13.5">
      <c r="A127" s="5"/>
      <c r="B127" s="24"/>
      <c r="C127" s="6" t="s">
        <v>46</v>
      </c>
      <c r="D127" s="21">
        <v>125657</v>
      </c>
      <c r="E127" s="30"/>
      <c r="F127" s="28"/>
      <c r="G127" s="28"/>
      <c r="H127" s="29"/>
      <c r="I127" s="7"/>
    </row>
    <row r="128" spans="1:9" ht="13.5">
      <c r="A128" s="5"/>
      <c r="B128" s="24"/>
      <c r="C128" s="6" t="s">
        <v>38</v>
      </c>
      <c r="D128" s="21">
        <v>60000</v>
      </c>
      <c r="E128" s="30"/>
      <c r="F128" s="28"/>
      <c r="G128" s="28"/>
      <c r="H128" s="29"/>
      <c r="I128" s="7"/>
    </row>
    <row r="129" spans="1:9" ht="13.5">
      <c r="A129" s="5"/>
      <c r="B129" s="24"/>
      <c r="C129" s="24" t="s">
        <v>42</v>
      </c>
      <c r="D129" s="21">
        <v>60000</v>
      </c>
      <c r="E129" s="14"/>
      <c r="F129" s="14"/>
      <c r="G129" s="14"/>
      <c r="H129" s="7"/>
      <c r="I129" s="7"/>
    </row>
    <row r="130" spans="1:9" ht="13.5">
      <c r="A130" s="5"/>
      <c r="B130" s="24"/>
      <c r="C130" s="6"/>
      <c r="D130" s="6"/>
      <c r="E130" s="14"/>
      <c r="F130" s="14"/>
      <c r="G130" s="14"/>
      <c r="H130" s="7"/>
      <c r="I130" s="7"/>
    </row>
    <row r="131" spans="1:9" ht="13.5">
      <c r="A131" s="5">
        <v>33</v>
      </c>
      <c r="B131" s="24" t="s">
        <v>28</v>
      </c>
      <c r="C131" s="6">
        <v>29307</v>
      </c>
      <c r="D131" s="21">
        <f>SUM(D132)</f>
        <v>29307</v>
      </c>
      <c r="E131" s="30">
        <f>(D131*100)/C131</f>
        <v>100</v>
      </c>
      <c r="F131" s="28">
        <v>0.312</v>
      </c>
      <c r="G131" s="28">
        <v>0.41</v>
      </c>
      <c r="H131" s="29">
        <f>((G131*100)/F131)-100</f>
        <v>31.41025641025641</v>
      </c>
      <c r="I131" s="7">
        <f>FLOOR(G131,0.00001)*D131</f>
        <v>12015.87</v>
      </c>
    </row>
    <row r="132" spans="1:9" ht="13.5">
      <c r="A132" s="5"/>
      <c r="B132" s="24"/>
      <c r="C132" s="24" t="s">
        <v>41</v>
      </c>
      <c r="D132" s="21">
        <v>29307</v>
      </c>
      <c r="E132" s="14"/>
      <c r="F132" s="14"/>
      <c r="G132" s="14"/>
      <c r="H132" s="7"/>
      <c r="I132" s="7"/>
    </row>
    <row r="133" spans="1:9" ht="13.5">
      <c r="A133" s="5"/>
      <c r="B133" s="24"/>
      <c r="C133" s="6"/>
      <c r="D133" s="6"/>
      <c r="E133" s="14"/>
      <c r="F133" s="14"/>
      <c r="G133" s="14"/>
      <c r="H133" s="7"/>
      <c r="I133" s="7"/>
    </row>
    <row r="134" spans="1:9" ht="13.5">
      <c r="A134" s="5">
        <v>34</v>
      </c>
      <c r="B134" s="24" t="s">
        <v>28</v>
      </c>
      <c r="C134" s="6">
        <v>171822</v>
      </c>
      <c r="D134" s="21">
        <f>SUM(D135:D137)</f>
        <v>171822</v>
      </c>
      <c r="E134" s="30">
        <f>(D134*100)/C134</f>
        <v>100</v>
      </c>
      <c r="F134" s="28">
        <v>0.388</v>
      </c>
      <c r="G134" s="28">
        <v>0.452</v>
      </c>
      <c r="H134" s="29">
        <f>((G134*100)/F134)-100</f>
        <v>16.49484536082474</v>
      </c>
      <c r="I134" s="7">
        <f>FLOOR(G134,0.00001)*D134</f>
        <v>77663.54400000001</v>
      </c>
    </row>
    <row r="135" spans="1:9" ht="13.5">
      <c r="A135" s="5"/>
      <c r="B135" s="24"/>
      <c r="C135" s="6" t="s">
        <v>31</v>
      </c>
      <c r="D135" s="21">
        <v>44822</v>
      </c>
      <c r="E135" s="30"/>
      <c r="F135" s="28"/>
      <c r="G135" s="28"/>
      <c r="H135" s="29"/>
      <c r="I135" s="7"/>
    </row>
    <row r="136" spans="1:9" ht="13.5">
      <c r="A136" s="5"/>
      <c r="B136" s="24"/>
      <c r="C136" s="6" t="s">
        <v>32</v>
      </c>
      <c r="D136" s="21">
        <v>67000</v>
      </c>
      <c r="E136" s="30"/>
      <c r="F136" s="28"/>
      <c r="G136" s="28"/>
      <c r="H136" s="29"/>
      <c r="I136" s="7"/>
    </row>
    <row r="137" spans="1:9" ht="13.5">
      <c r="A137" s="5"/>
      <c r="B137" s="24"/>
      <c r="C137" s="24" t="s">
        <v>42</v>
      </c>
      <c r="D137" s="21">
        <v>60000</v>
      </c>
      <c r="E137" s="14"/>
      <c r="F137" s="14"/>
      <c r="G137" s="14"/>
      <c r="H137" s="7"/>
      <c r="I137" s="7"/>
    </row>
    <row r="138" spans="1:9" ht="13.5">
      <c r="A138" s="5"/>
      <c r="B138" s="24"/>
      <c r="C138" s="6"/>
      <c r="D138" s="6"/>
      <c r="E138" s="14"/>
      <c r="F138" s="14"/>
      <c r="G138" s="14"/>
      <c r="H138" s="7"/>
      <c r="I138" s="7"/>
    </row>
    <row r="139" spans="1:9" ht="13.5">
      <c r="A139" s="5">
        <v>35</v>
      </c>
      <c r="B139" s="24" t="s">
        <v>28</v>
      </c>
      <c r="C139" s="6">
        <v>28850</v>
      </c>
      <c r="D139" s="21">
        <f>SUM(D140)</f>
        <v>28850</v>
      </c>
      <c r="E139" s="30">
        <f>(D139*100)/C139</f>
        <v>100</v>
      </c>
      <c r="F139" s="28">
        <v>0.367</v>
      </c>
      <c r="G139" s="28">
        <v>0.44</v>
      </c>
      <c r="H139" s="29">
        <f>((G139*100)/F139)-100</f>
        <v>19.891008174386926</v>
      </c>
      <c r="I139" s="7">
        <f>FLOOR(G139,0.00001)*D139</f>
        <v>12694.000000000002</v>
      </c>
    </row>
    <row r="140" spans="1:9" ht="13.5">
      <c r="A140" s="5"/>
      <c r="B140" s="24"/>
      <c r="C140" s="24" t="s">
        <v>43</v>
      </c>
      <c r="D140" s="21">
        <v>28850</v>
      </c>
      <c r="E140" s="14"/>
      <c r="F140" s="14"/>
      <c r="G140" s="14"/>
      <c r="H140" s="7"/>
      <c r="I140" s="7"/>
    </row>
    <row r="141" spans="1:9" ht="13.5">
      <c r="A141" s="5"/>
      <c r="B141" s="24"/>
      <c r="C141" s="6"/>
      <c r="D141" s="6"/>
      <c r="E141" s="14"/>
      <c r="F141" s="14"/>
      <c r="G141" s="14"/>
      <c r="H141" s="7"/>
      <c r="I141" s="7"/>
    </row>
    <row r="142" spans="1:9" ht="13.5">
      <c r="A142" s="5">
        <v>36</v>
      </c>
      <c r="B142" s="24" t="s">
        <v>28</v>
      </c>
      <c r="C142" s="6">
        <v>42990</v>
      </c>
      <c r="D142" s="21">
        <f>SUM(D143)</f>
        <v>42990</v>
      </c>
      <c r="E142" s="30">
        <f>(D142*100)/C142</f>
        <v>100</v>
      </c>
      <c r="F142" s="28">
        <v>0.361</v>
      </c>
      <c r="G142" s="28">
        <v>0.453</v>
      </c>
      <c r="H142" s="29">
        <f>((G142*100)/F142)-100</f>
        <v>25.484764542936304</v>
      </c>
      <c r="I142" s="7">
        <f>FLOOR(G142,0.00001)*D142</f>
        <v>19474.47</v>
      </c>
    </row>
    <row r="143" spans="1:9" ht="13.5">
      <c r="A143" s="5"/>
      <c r="B143" s="24"/>
      <c r="C143" s="24" t="s">
        <v>43</v>
      </c>
      <c r="D143" s="21">
        <v>42990</v>
      </c>
      <c r="E143" s="14"/>
      <c r="F143" s="14"/>
      <c r="G143" s="14"/>
      <c r="H143" s="7"/>
      <c r="I143" s="7"/>
    </row>
    <row r="144" spans="1:9" ht="13.5">
      <c r="A144" s="5"/>
      <c r="B144" s="24"/>
      <c r="C144" s="6"/>
      <c r="D144" s="6"/>
      <c r="E144" s="14"/>
      <c r="F144" s="14"/>
      <c r="G144" s="14"/>
      <c r="H144" s="7"/>
      <c r="I144" s="7"/>
    </row>
    <row r="145" spans="1:9" ht="13.5">
      <c r="A145" s="5">
        <v>37</v>
      </c>
      <c r="B145" s="24" t="s">
        <v>28</v>
      </c>
      <c r="C145" s="6">
        <v>151855</v>
      </c>
      <c r="D145" s="21">
        <f>SUM(D146:D148)</f>
        <v>151855</v>
      </c>
      <c r="E145" s="30">
        <f>(D145*100)/C145</f>
        <v>100</v>
      </c>
      <c r="F145" s="28">
        <v>0.388</v>
      </c>
      <c r="G145" s="28">
        <v>0.45</v>
      </c>
      <c r="H145" s="29">
        <f>((G145*100)/F145)-100</f>
        <v>15.979381443298962</v>
      </c>
      <c r="I145" s="7">
        <f>FLOOR(G145,0.00001)*D145</f>
        <v>68334.75</v>
      </c>
    </row>
    <row r="146" spans="1:9" ht="13.5">
      <c r="A146" s="5"/>
      <c r="B146" s="24"/>
      <c r="C146" s="24" t="s">
        <v>43</v>
      </c>
      <c r="D146" s="21">
        <v>60000</v>
      </c>
      <c r="E146" s="14"/>
      <c r="F146" s="14"/>
      <c r="G146" s="14"/>
      <c r="H146" s="7"/>
      <c r="I146" s="7"/>
    </row>
    <row r="147" spans="1:9" ht="13.5">
      <c r="A147" s="5"/>
      <c r="B147" s="24"/>
      <c r="C147" s="24" t="s">
        <v>41</v>
      </c>
      <c r="D147" s="21">
        <v>58000</v>
      </c>
      <c r="E147" s="14"/>
      <c r="F147" s="14"/>
      <c r="G147" s="14"/>
      <c r="H147" s="7"/>
      <c r="I147" s="7"/>
    </row>
    <row r="148" spans="1:9" ht="13.5">
      <c r="A148" s="5"/>
      <c r="B148" s="24"/>
      <c r="C148" s="24" t="s">
        <v>42</v>
      </c>
      <c r="D148" s="21">
        <v>33855</v>
      </c>
      <c r="E148" s="14"/>
      <c r="F148" s="14"/>
      <c r="G148" s="14"/>
      <c r="H148" s="7"/>
      <c r="I148" s="7"/>
    </row>
    <row r="149" spans="1:9" ht="13.5">
      <c r="A149" s="5"/>
      <c r="B149" s="24"/>
      <c r="C149" s="6"/>
      <c r="D149" s="6"/>
      <c r="E149" s="14"/>
      <c r="F149" s="14"/>
      <c r="G149" s="14"/>
      <c r="H149" s="7"/>
      <c r="I149" s="7"/>
    </row>
    <row r="150" spans="1:9" ht="13.5">
      <c r="A150" s="5">
        <v>38</v>
      </c>
      <c r="B150" s="24" t="s">
        <v>28</v>
      </c>
      <c r="C150" s="6">
        <v>33080</v>
      </c>
      <c r="D150" s="21">
        <f>SUM(D151)</f>
        <v>33080</v>
      </c>
      <c r="E150" s="30">
        <f>(D150*100)/C150</f>
        <v>100</v>
      </c>
      <c r="F150" s="28">
        <v>0.186</v>
      </c>
      <c r="G150" s="28">
        <v>0.365</v>
      </c>
      <c r="H150" s="29">
        <f>((G150*100)/F150)-100</f>
        <v>96.23655913978496</v>
      </c>
      <c r="I150" s="7">
        <f>FLOOR(G150,0.00001)*D150</f>
        <v>12074.2</v>
      </c>
    </row>
    <row r="151" spans="1:9" ht="13.5">
      <c r="A151" s="5"/>
      <c r="B151" s="24"/>
      <c r="C151" s="24" t="s">
        <v>41</v>
      </c>
      <c r="D151" s="21">
        <v>33080</v>
      </c>
      <c r="E151" s="14"/>
      <c r="F151" s="14"/>
      <c r="G151" s="14"/>
      <c r="H151" s="7"/>
      <c r="I151" s="7"/>
    </row>
    <row r="152" spans="1:9" ht="13.5">
      <c r="A152" s="5"/>
      <c r="B152" s="24"/>
      <c r="C152" s="6"/>
      <c r="D152" s="6"/>
      <c r="E152" s="14"/>
      <c r="F152" s="14"/>
      <c r="G152" s="14"/>
      <c r="H152" s="7"/>
      <c r="I152" s="7"/>
    </row>
    <row r="153" spans="1:9" ht="13.5">
      <c r="A153" s="5">
        <v>39</v>
      </c>
      <c r="B153" s="24" t="s">
        <v>28</v>
      </c>
      <c r="C153" s="6">
        <v>28504</v>
      </c>
      <c r="D153" s="21">
        <f>SUM(D154)</f>
        <v>28504</v>
      </c>
      <c r="E153" s="30">
        <f>(D153*100)/C153</f>
        <v>100</v>
      </c>
      <c r="F153" s="28">
        <v>0.409</v>
      </c>
      <c r="G153" s="28">
        <v>0.455</v>
      </c>
      <c r="H153" s="29">
        <f>((G153*100)/F153)-100</f>
        <v>11.246943765281173</v>
      </c>
      <c r="I153" s="7">
        <f>FLOOR(G153,0.00001)*D153</f>
        <v>12969.32</v>
      </c>
    </row>
    <row r="154" spans="1:9" ht="13.5">
      <c r="A154" s="5"/>
      <c r="B154" s="24"/>
      <c r="C154" s="24" t="s">
        <v>41</v>
      </c>
      <c r="D154" s="21">
        <v>28504</v>
      </c>
      <c r="E154" s="14"/>
      <c r="F154" s="14"/>
      <c r="G154" s="14"/>
      <c r="H154" s="7"/>
      <c r="I154" s="7"/>
    </row>
    <row r="155" spans="1:9" ht="13.5">
      <c r="A155" s="5"/>
      <c r="B155" s="24"/>
      <c r="C155" s="6"/>
      <c r="D155" s="6"/>
      <c r="E155" s="14"/>
      <c r="F155" s="14"/>
      <c r="G155" s="14"/>
      <c r="H155" s="7"/>
      <c r="I155" s="7"/>
    </row>
    <row r="156" spans="1:9" ht="13.5">
      <c r="A156" s="5">
        <v>40</v>
      </c>
      <c r="B156" s="24" t="s">
        <v>28</v>
      </c>
      <c r="C156" s="6">
        <v>200913</v>
      </c>
      <c r="D156" s="21">
        <f>SUM(D157:D159)</f>
        <v>150000</v>
      </c>
      <c r="E156" s="30">
        <f>(D156*100)/C156</f>
        <v>74.65918083946782</v>
      </c>
      <c r="F156" s="28">
        <v>0.367</v>
      </c>
      <c r="G156" s="28">
        <v>0.443</v>
      </c>
      <c r="H156" s="29">
        <f>((G156*100)/F156)-100</f>
        <v>20.708446866485005</v>
      </c>
      <c r="I156" s="7">
        <f>FLOOR(G156,0.00001)*D156</f>
        <v>66450.00000000001</v>
      </c>
    </row>
    <row r="157" spans="1:9" ht="13.5">
      <c r="A157" s="5"/>
      <c r="B157" s="24"/>
      <c r="C157" s="6" t="s">
        <v>31</v>
      </c>
      <c r="D157" s="21">
        <v>30000</v>
      </c>
      <c r="E157" s="30"/>
      <c r="F157" s="28"/>
      <c r="G157" s="28"/>
      <c r="H157" s="29"/>
      <c r="I157" s="7"/>
    </row>
    <row r="158" spans="1:9" ht="13.5">
      <c r="A158" s="5"/>
      <c r="B158" s="24"/>
      <c r="C158" s="6" t="s">
        <v>32</v>
      </c>
      <c r="D158" s="21">
        <v>60000</v>
      </c>
      <c r="E158" s="30"/>
      <c r="F158" s="28"/>
      <c r="G158" s="28"/>
      <c r="H158" s="29"/>
      <c r="I158" s="7"/>
    </row>
    <row r="159" spans="1:9" ht="13.5">
      <c r="A159" s="5"/>
      <c r="B159" s="24"/>
      <c r="C159" s="24" t="s">
        <v>42</v>
      </c>
      <c r="D159" s="21">
        <v>60000</v>
      </c>
      <c r="E159" s="14"/>
      <c r="F159" s="14"/>
      <c r="G159" s="14"/>
      <c r="H159" s="7"/>
      <c r="I159" s="7"/>
    </row>
    <row r="160" spans="1:9" ht="13.5">
      <c r="A160" s="5"/>
      <c r="B160" s="24"/>
      <c r="C160" s="6"/>
      <c r="D160" s="6"/>
      <c r="E160" s="14"/>
      <c r="F160" s="14"/>
      <c r="G160" s="14"/>
      <c r="H160" s="7"/>
      <c r="I160" s="7"/>
    </row>
    <row r="161" spans="1:9" ht="13.5">
      <c r="A161" s="5">
        <v>41</v>
      </c>
      <c r="B161" s="24" t="s">
        <v>28</v>
      </c>
      <c r="C161" s="6">
        <v>105220</v>
      </c>
      <c r="D161" s="21">
        <f>SUM(D162:D163)</f>
        <v>105220</v>
      </c>
      <c r="E161" s="30">
        <f>(D161*100)/C161</f>
        <v>100</v>
      </c>
      <c r="F161" s="28">
        <v>0.4</v>
      </c>
      <c r="G161" s="28">
        <v>0.44</v>
      </c>
      <c r="H161" s="29">
        <f>((G161*100)/F161)-100</f>
        <v>10</v>
      </c>
      <c r="I161" s="7">
        <f>FLOOR(G161,0.00001)*D161</f>
        <v>46296.8</v>
      </c>
    </row>
    <row r="162" spans="1:9" ht="13.5">
      <c r="A162" s="5"/>
      <c r="B162" s="24"/>
      <c r="C162" s="6" t="s">
        <v>32</v>
      </c>
      <c r="D162" s="21">
        <v>45000</v>
      </c>
      <c r="E162" s="30"/>
      <c r="F162" s="28"/>
      <c r="G162" s="28"/>
      <c r="H162" s="29"/>
      <c r="I162" s="7"/>
    </row>
    <row r="163" spans="1:9" ht="13.5">
      <c r="A163" s="5"/>
      <c r="B163" s="24"/>
      <c r="C163" s="24" t="s">
        <v>42</v>
      </c>
      <c r="D163" s="21">
        <v>60220</v>
      </c>
      <c r="E163" s="14"/>
      <c r="F163" s="14"/>
      <c r="G163" s="14"/>
      <c r="H163" s="7"/>
      <c r="I163" s="7"/>
    </row>
    <row r="164" spans="1:9" ht="13.5">
      <c r="A164" s="5"/>
      <c r="B164" s="24"/>
      <c r="C164" s="6"/>
      <c r="D164" s="6"/>
      <c r="E164" s="14"/>
      <c r="F164" s="14"/>
      <c r="G164" s="14"/>
      <c r="H164" s="7"/>
      <c r="I164" s="7"/>
    </row>
    <row r="165" spans="1:9" ht="13.5">
      <c r="A165" s="5">
        <v>42</v>
      </c>
      <c r="B165" s="24" t="s">
        <v>28</v>
      </c>
      <c r="C165" s="6">
        <v>129029</v>
      </c>
      <c r="D165" s="21">
        <f>SUM(D166:D168)</f>
        <v>129029</v>
      </c>
      <c r="E165" s="30">
        <f>(D165*100)/C165</f>
        <v>100</v>
      </c>
      <c r="F165" s="28">
        <v>0.312</v>
      </c>
      <c r="G165" s="28">
        <v>0.416</v>
      </c>
      <c r="H165" s="29">
        <f>((G165*100)/F165)-100</f>
        <v>33.33333333333334</v>
      </c>
      <c r="I165" s="7">
        <f>FLOOR(G165,0.00001)*D165</f>
        <v>53676.064000000006</v>
      </c>
    </row>
    <row r="166" spans="1:9" ht="13.5">
      <c r="A166" s="5"/>
      <c r="B166" s="24"/>
      <c r="C166" s="6" t="s">
        <v>32</v>
      </c>
      <c r="D166" s="21">
        <v>59000</v>
      </c>
      <c r="E166" s="30"/>
      <c r="F166" s="28"/>
      <c r="G166" s="28"/>
      <c r="H166" s="29"/>
      <c r="I166" s="7"/>
    </row>
    <row r="167" spans="1:9" ht="13.5">
      <c r="A167" s="5"/>
      <c r="B167" s="24"/>
      <c r="C167" s="6" t="s">
        <v>46</v>
      </c>
      <c r="D167" s="21">
        <v>40029</v>
      </c>
      <c r="E167" s="30"/>
      <c r="F167" s="28"/>
      <c r="G167" s="28"/>
      <c r="H167" s="29"/>
      <c r="I167" s="7"/>
    </row>
    <row r="168" spans="1:9" ht="13.5">
      <c r="A168" s="5"/>
      <c r="B168" s="24"/>
      <c r="C168" s="24" t="s">
        <v>47</v>
      </c>
      <c r="D168" s="21">
        <v>30000</v>
      </c>
      <c r="E168" s="14"/>
      <c r="F168" s="14"/>
      <c r="G168" s="14"/>
      <c r="H168" s="7"/>
      <c r="I168" s="7"/>
    </row>
    <row r="169" spans="1:9" ht="13.5">
      <c r="A169" s="5"/>
      <c r="B169" s="24"/>
      <c r="C169" s="6"/>
      <c r="D169" s="6"/>
      <c r="E169" s="14"/>
      <c r="F169" s="14"/>
      <c r="G169" s="14"/>
      <c r="H169" s="7"/>
      <c r="I169" s="7"/>
    </row>
    <row r="170" spans="1:9" ht="13.5">
      <c r="A170" s="5">
        <v>43</v>
      </c>
      <c r="B170" s="24" t="s">
        <v>28</v>
      </c>
      <c r="C170" s="6">
        <v>13970</v>
      </c>
      <c r="D170" s="21">
        <f>SUM(D171)</f>
        <v>13970</v>
      </c>
      <c r="E170" s="30">
        <f>(D170*100)/C170</f>
        <v>100</v>
      </c>
      <c r="F170" s="28">
        <v>0.428</v>
      </c>
      <c r="G170" s="28">
        <v>0.453</v>
      </c>
      <c r="H170" s="29">
        <f>((G170*100)/F170)-100</f>
        <v>5.8411214953271156</v>
      </c>
      <c r="I170" s="7">
        <f>FLOOR(G170,0.00001)*D170</f>
        <v>6328.41</v>
      </c>
    </row>
    <row r="171" spans="1:9" ht="13.5">
      <c r="A171" s="5"/>
      <c r="B171" s="24"/>
      <c r="C171" s="24" t="s">
        <v>43</v>
      </c>
      <c r="D171" s="21">
        <v>13970</v>
      </c>
      <c r="E171" s="14"/>
      <c r="F171" s="14"/>
      <c r="G171" s="14"/>
      <c r="H171" s="7"/>
      <c r="I171" s="7"/>
    </row>
    <row r="172" spans="1:9" ht="13.5">
      <c r="A172" s="5"/>
      <c r="B172" s="24"/>
      <c r="C172" s="6"/>
      <c r="D172" s="6"/>
      <c r="E172" s="14"/>
      <c r="F172" s="14"/>
      <c r="G172" s="14"/>
      <c r="H172" s="7"/>
      <c r="I172" s="7"/>
    </row>
    <row r="173" spans="1:9" ht="13.5">
      <c r="A173" s="5">
        <v>44</v>
      </c>
      <c r="B173" s="24" t="s">
        <v>28</v>
      </c>
      <c r="C173" s="6">
        <v>27230</v>
      </c>
      <c r="D173" s="21">
        <f>SUM(D174)</f>
        <v>27230</v>
      </c>
      <c r="E173" s="30">
        <f>(D173*100)/C173</f>
        <v>100</v>
      </c>
      <c r="F173" s="28">
        <v>0.321</v>
      </c>
      <c r="G173" s="28">
        <v>0.438</v>
      </c>
      <c r="H173" s="29">
        <f>((G173*100)/F173)-100</f>
        <v>36.448598130841106</v>
      </c>
      <c r="I173" s="7">
        <f>FLOOR(G173,0.00001)*D173</f>
        <v>11926.740000000002</v>
      </c>
    </row>
    <row r="174" spans="1:9" ht="13.5">
      <c r="A174" s="5"/>
      <c r="B174" s="24"/>
      <c r="C174" s="24" t="s">
        <v>42</v>
      </c>
      <c r="D174" s="21">
        <v>27230</v>
      </c>
      <c r="E174" s="14"/>
      <c r="F174" s="14"/>
      <c r="G174" s="14"/>
      <c r="H174" s="7"/>
      <c r="I174" s="7"/>
    </row>
    <row r="175" spans="1:9" ht="13.5">
      <c r="A175" s="5"/>
      <c r="B175" s="24"/>
      <c r="C175" s="6"/>
      <c r="D175" s="6"/>
      <c r="E175" s="14"/>
      <c r="F175" s="14"/>
      <c r="G175" s="14"/>
      <c r="H175" s="7"/>
      <c r="I175" s="7"/>
    </row>
    <row r="176" spans="1:9" ht="13.5">
      <c r="A176" s="5">
        <v>45</v>
      </c>
      <c r="B176" s="24" t="s">
        <v>28</v>
      </c>
      <c r="C176" s="6">
        <v>14210</v>
      </c>
      <c r="D176" s="21">
        <f>SUM(D177)</f>
        <v>14210</v>
      </c>
      <c r="E176" s="30">
        <f>(D176*100)/C176</f>
        <v>100</v>
      </c>
      <c r="F176" s="28">
        <v>0.34</v>
      </c>
      <c r="G176" s="28">
        <v>0.415</v>
      </c>
      <c r="H176" s="29">
        <f>((G176*100)/F176)-100</f>
        <v>22.058823529411754</v>
      </c>
      <c r="I176" s="7">
        <f>FLOOR(G176,0.00001)*D176</f>
        <v>5897.150000000001</v>
      </c>
    </row>
    <row r="177" spans="1:9" ht="13.5">
      <c r="A177" s="5"/>
      <c r="B177" s="24"/>
      <c r="C177" s="24" t="s">
        <v>41</v>
      </c>
      <c r="D177" s="21">
        <v>14210</v>
      </c>
      <c r="E177" s="14"/>
      <c r="F177" s="14"/>
      <c r="G177" s="14"/>
      <c r="H177" s="7"/>
      <c r="I177" s="7"/>
    </row>
    <row r="178" spans="1:9" ht="13.5">
      <c r="A178" s="5"/>
      <c r="B178" s="24"/>
      <c r="C178" s="6"/>
      <c r="D178" s="6"/>
      <c r="E178" s="14"/>
      <c r="F178" s="14"/>
      <c r="G178" s="14"/>
      <c r="H178" s="7"/>
      <c r="I178" s="7"/>
    </row>
    <row r="179" spans="1:9" ht="13.5">
      <c r="A179" s="5">
        <v>46</v>
      </c>
      <c r="B179" s="24" t="s">
        <v>28</v>
      </c>
      <c r="C179" s="6">
        <v>170805</v>
      </c>
      <c r="D179" s="21">
        <f>SUM(D180:D182)</f>
        <v>170805</v>
      </c>
      <c r="E179" s="30">
        <f>(D179*100)/C179</f>
        <v>100</v>
      </c>
      <c r="F179" s="28">
        <v>0.367</v>
      </c>
      <c r="G179" s="28">
        <v>0.429</v>
      </c>
      <c r="H179" s="29">
        <f>((G179*100)/F179)-100</f>
        <v>16.893732970027244</v>
      </c>
      <c r="I179" s="7">
        <f>FLOOR(G179,0.00001)*D179</f>
        <v>73275.345</v>
      </c>
    </row>
    <row r="180" spans="1:9" ht="13.5">
      <c r="A180" s="5"/>
      <c r="B180" s="24"/>
      <c r="C180" s="6" t="s">
        <v>32</v>
      </c>
      <c r="D180" s="21">
        <v>80805</v>
      </c>
      <c r="E180" s="30"/>
      <c r="F180" s="28"/>
      <c r="G180" s="28"/>
      <c r="H180" s="29"/>
      <c r="I180" s="7"/>
    </row>
    <row r="181" spans="1:9" ht="13.5">
      <c r="A181" s="5"/>
      <c r="B181" s="24"/>
      <c r="C181" s="6" t="s">
        <v>38</v>
      </c>
      <c r="D181" s="21">
        <v>30000</v>
      </c>
      <c r="E181" s="30"/>
      <c r="F181" s="28"/>
      <c r="G181" s="28"/>
      <c r="H181" s="29"/>
      <c r="I181" s="7"/>
    </row>
    <row r="182" spans="1:9" ht="13.5">
      <c r="A182" s="5"/>
      <c r="B182" s="24"/>
      <c r="C182" s="24" t="s">
        <v>42</v>
      </c>
      <c r="D182" s="21">
        <v>60000</v>
      </c>
      <c r="E182" s="14"/>
      <c r="F182" s="14"/>
      <c r="G182" s="14"/>
      <c r="H182" s="7"/>
      <c r="I182" s="7"/>
    </row>
    <row r="183" spans="1:9" ht="13.5">
      <c r="A183" s="5"/>
      <c r="B183" s="24"/>
      <c r="C183" s="6"/>
      <c r="D183" s="6"/>
      <c r="E183" s="14"/>
      <c r="F183" s="14"/>
      <c r="G183" s="14"/>
      <c r="H183" s="7"/>
      <c r="I183" s="7"/>
    </row>
    <row r="184" spans="1:9" ht="13.5">
      <c r="A184" s="5">
        <v>47</v>
      </c>
      <c r="B184" s="24" t="s">
        <v>28</v>
      </c>
      <c r="C184" s="6">
        <v>105132</v>
      </c>
      <c r="D184" s="21">
        <f>SUM(D185:D187)</f>
        <v>105132</v>
      </c>
      <c r="E184" s="30">
        <f>(D184*100)/C184</f>
        <v>100</v>
      </c>
      <c r="F184" s="28">
        <v>0.303</v>
      </c>
      <c r="G184" s="28">
        <v>0.414</v>
      </c>
      <c r="H184" s="29">
        <f>((G184*100)/F184)-100</f>
        <v>36.633663366336634</v>
      </c>
      <c r="I184" s="7">
        <f>FLOOR(G184,0.00001)*D184</f>
        <v>43524.648</v>
      </c>
    </row>
    <row r="185" spans="1:9" ht="13.5">
      <c r="A185" s="5"/>
      <c r="B185" s="24"/>
      <c r="C185" s="6" t="s">
        <v>31</v>
      </c>
      <c r="D185" s="21">
        <v>30000</v>
      </c>
      <c r="E185" s="30"/>
      <c r="F185" s="28"/>
      <c r="G185" s="28"/>
      <c r="H185" s="29"/>
      <c r="I185" s="7"/>
    </row>
    <row r="186" spans="1:9" ht="13.5">
      <c r="A186" s="5"/>
      <c r="B186" s="24"/>
      <c r="C186" s="6" t="s">
        <v>32</v>
      </c>
      <c r="D186" s="21">
        <v>30000</v>
      </c>
      <c r="E186" s="30"/>
      <c r="F186" s="28"/>
      <c r="G186" s="28"/>
      <c r="H186" s="29"/>
      <c r="I186" s="7"/>
    </row>
    <row r="187" spans="1:9" ht="13.5">
      <c r="A187" s="5"/>
      <c r="B187" s="24"/>
      <c r="C187" s="24" t="s">
        <v>48</v>
      </c>
      <c r="D187" s="21">
        <v>45132</v>
      </c>
      <c r="E187" s="14"/>
      <c r="F187" s="14"/>
      <c r="G187" s="14"/>
      <c r="H187" s="7"/>
      <c r="I187" s="7"/>
    </row>
    <row r="188" spans="1:9" ht="13.5">
      <c r="A188" s="5"/>
      <c r="B188" s="24"/>
      <c r="C188" s="6"/>
      <c r="D188" s="6"/>
      <c r="E188" s="14"/>
      <c r="F188" s="14"/>
      <c r="G188" s="14"/>
      <c r="H188" s="7"/>
      <c r="I188" s="7"/>
    </row>
    <row r="189" spans="1:9" ht="13.5">
      <c r="A189" s="5">
        <v>48</v>
      </c>
      <c r="B189" s="24" t="s">
        <v>28</v>
      </c>
      <c r="C189" s="6">
        <v>118220</v>
      </c>
      <c r="D189" s="21">
        <f>SUM(D190:D192)</f>
        <v>118220</v>
      </c>
      <c r="E189" s="30">
        <f>(D189*100)/C189</f>
        <v>100</v>
      </c>
      <c r="F189" s="28">
        <v>0.325</v>
      </c>
      <c r="G189" s="28">
        <v>0.4</v>
      </c>
      <c r="H189" s="29">
        <f>((G189*100)/F189)-100</f>
        <v>23.076923076923066</v>
      </c>
      <c r="I189" s="7">
        <f>FLOOR(G189,0.00001)*D189</f>
        <v>47288</v>
      </c>
    </row>
    <row r="190" spans="1:9" ht="13.5">
      <c r="A190" s="5"/>
      <c r="B190" s="24"/>
      <c r="C190" s="6" t="s">
        <v>31</v>
      </c>
      <c r="D190" s="21">
        <v>30000</v>
      </c>
      <c r="E190" s="30"/>
      <c r="F190" s="28"/>
      <c r="G190" s="28"/>
      <c r="H190" s="29"/>
      <c r="I190" s="7"/>
    </row>
    <row r="191" spans="1:9" ht="13.5">
      <c r="A191" s="5"/>
      <c r="B191" s="24"/>
      <c r="C191" s="6" t="s">
        <v>32</v>
      </c>
      <c r="D191" s="21">
        <v>30000</v>
      </c>
      <c r="E191" s="30"/>
      <c r="F191" s="28"/>
      <c r="G191" s="28"/>
      <c r="H191" s="29"/>
      <c r="I191" s="7"/>
    </row>
    <row r="192" spans="1:9" ht="13.5">
      <c r="A192" s="5"/>
      <c r="B192" s="24"/>
      <c r="C192" s="24" t="s">
        <v>48</v>
      </c>
      <c r="D192" s="21">
        <v>58220</v>
      </c>
      <c r="E192" s="14"/>
      <c r="F192" s="14"/>
      <c r="G192" s="14"/>
      <c r="H192" s="7"/>
      <c r="I192" s="7"/>
    </row>
    <row r="193" spans="1:9" ht="13.5">
      <c r="A193" s="5"/>
      <c r="B193" s="24"/>
      <c r="C193" s="6"/>
      <c r="D193" s="6"/>
      <c r="E193" s="14"/>
      <c r="F193" s="14"/>
      <c r="G193" s="14"/>
      <c r="H193" s="7"/>
      <c r="I193" s="7"/>
    </row>
    <row r="194" spans="1:9" ht="13.5">
      <c r="A194" s="5">
        <v>49</v>
      </c>
      <c r="B194" s="24" t="s">
        <v>28</v>
      </c>
      <c r="C194" s="6">
        <v>198752</v>
      </c>
      <c r="D194" s="21">
        <f>SUM(D195:D196)</f>
        <v>198752</v>
      </c>
      <c r="E194" s="30">
        <f>(D194*100)/C194</f>
        <v>100</v>
      </c>
      <c r="F194" s="28">
        <v>0.388</v>
      </c>
      <c r="G194" s="28">
        <v>0.432</v>
      </c>
      <c r="H194" s="29">
        <f>((G194*100)/F194)-100</f>
        <v>11.340206185567013</v>
      </c>
      <c r="I194" s="7">
        <f>FLOOR(G194,0.00001)*D194</f>
        <v>85860.86400000002</v>
      </c>
    </row>
    <row r="195" spans="1:9" ht="13.5">
      <c r="A195" s="5"/>
      <c r="B195" s="24"/>
      <c r="C195" s="6" t="s">
        <v>32</v>
      </c>
      <c r="D195" s="21">
        <v>90000</v>
      </c>
      <c r="E195" s="30"/>
      <c r="F195" s="28"/>
      <c r="G195" s="28"/>
      <c r="H195" s="29"/>
      <c r="I195" s="7"/>
    </row>
    <row r="196" spans="1:9" ht="13.5">
      <c r="A196" s="5"/>
      <c r="B196" s="24"/>
      <c r="C196" s="24" t="s">
        <v>42</v>
      </c>
      <c r="D196" s="21">
        <v>108752</v>
      </c>
      <c r="E196" s="14"/>
      <c r="F196" s="14"/>
      <c r="G196" s="14"/>
      <c r="H196" s="7"/>
      <c r="I196" s="7"/>
    </row>
    <row r="197" spans="1:9" ht="13.5">
      <c r="A197" s="5"/>
      <c r="B197" s="24"/>
      <c r="C197" s="6"/>
      <c r="D197" s="6"/>
      <c r="E197" s="14"/>
      <c r="F197" s="14"/>
      <c r="G197" s="14"/>
      <c r="H197" s="7"/>
      <c r="I197" s="7"/>
    </row>
    <row r="198" spans="1:9" ht="13.5">
      <c r="A198" s="5">
        <v>50</v>
      </c>
      <c r="B198" s="24" t="s">
        <v>28</v>
      </c>
      <c r="C198" s="6">
        <v>122035</v>
      </c>
      <c r="D198" s="21">
        <f>SUM(D199:D201)</f>
        <v>122035</v>
      </c>
      <c r="E198" s="30">
        <f>(D198*100)/C198</f>
        <v>100</v>
      </c>
      <c r="F198" s="28">
        <v>0.367</v>
      </c>
      <c r="G198" s="28">
        <v>0.432</v>
      </c>
      <c r="H198" s="29">
        <f>((G198*100)/F198)-100</f>
        <v>17.711171662125352</v>
      </c>
      <c r="I198" s="7">
        <f>FLOOR(G198,0.00001)*D198</f>
        <v>52719.12</v>
      </c>
    </row>
    <row r="199" spans="1:9" ht="13.5">
      <c r="A199" s="5"/>
      <c r="B199" s="24"/>
      <c r="C199" s="6" t="s">
        <v>31</v>
      </c>
      <c r="D199" s="21">
        <v>30000</v>
      </c>
      <c r="E199" s="30"/>
      <c r="F199" s="28"/>
      <c r="G199" s="28"/>
      <c r="H199" s="29"/>
      <c r="I199" s="7"/>
    </row>
    <row r="200" spans="1:9" ht="13.5">
      <c r="A200" s="5"/>
      <c r="B200" s="24"/>
      <c r="C200" s="6" t="s">
        <v>32</v>
      </c>
      <c r="D200" s="21">
        <v>50000</v>
      </c>
      <c r="E200" s="30"/>
      <c r="F200" s="28"/>
      <c r="G200" s="28"/>
      <c r="H200" s="29"/>
      <c r="I200" s="7"/>
    </row>
    <row r="201" spans="1:9" ht="13.5">
      <c r="A201" s="5"/>
      <c r="B201" s="24"/>
      <c r="C201" s="24" t="s">
        <v>42</v>
      </c>
      <c r="D201" s="21">
        <v>42035</v>
      </c>
      <c r="E201" s="14"/>
      <c r="F201" s="14"/>
      <c r="G201" s="14"/>
      <c r="H201" s="7"/>
      <c r="I201" s="7"/>
    </row>
    <row r="202" spans="1:9" ht="13.5">
      <c r="A202" s="5"/>
      <c r="B202" s="24"/>
      <c r="C202" s="24"/>
      <c r="D202" s="21"/>
      <c r="E202" s="14"/>
      <c r="F202" s="14"/>
      <c r="G202" s="14"/>
      <c r="H202" s="7"/>
      <c r="I202" s="7"/>
    </row>
    <row r="203" spans="1:9" ht="13.5">
      <c r="A203" s="11"/>
      <c r="B203" s="16" t="s">
        <v>14</v>
      </c>
      <c r="C203" s="12">
        <f>SUM(C10:C201)</f>
        <v>8040903</v>
      </c>
      <c r="D203" s="19">
        <f>D10+D13+D17+D20+D24+D28+D31+D34+D39+D42+D46+D50+D55+D59+D65+D68+D71+D75+D78+D81+D84+D87+D91+D94+D97+D100+D103+D106+D110+D114+D120+D125+D131+D134+D139+D142+D145+D150+D153+D156+D161+D165+D170+D173+D176+D179+D184+D189+D194+D198</f>
        <v>7912260</v>
      </c>
      <c r="E203" s="25">
        <f>(D203*100)/C203</f>
        <v>98.40014237206941</v>
      </c>
      <c r="F203" s="20"/>
      <c r="G203" s="20"/>
      <c r="H203" s="13"/>
      <c r="I203" s="26">
        <f>SUM(I10:I202)</f>
        <v>3485892.0720000006</v>
      </c>
    </row>
    <row r="204" spans="1:9" ht="13.5">
      <c r="A204" s="5"/>
      <c r="B204" s="24"/>
      <c r="C204" s="24"/>
      <c r="D204" s="21"/>
      <c r="E204" s="14"/>
      <c r="F204" s="14"/>
      <c r="G204" s="14"/>
      <c r="H204" s="7"/>
      <c r="I204" s="7"/>
    </row>
    <row r="205" spans="1:9" ht="13.5">
      <c r="A205" s="31" t="s">
        <v>39</v>
      </c>
      <c r="B205" s="32"/>
      <c r="C205" s="32"/>
      <c r="D205" s="32"/>
      <c r="E205" s="32"/>
      <c r="F205" s="32"/>
      <c r="G205" s="32"/>
      <c r="H205" s="32"/>
      <c r="I205" s="33"/>
    </row>
    <row r="206" spans="1:9" ht="13.5">
      <c r="A206" s="5"/>
      <c r="B206" s="24"/>
      <c r="C206" s="6"/>
      <c r="D206" s="6"/>
      <c r="E206" s="14"/>
      <c r="F206" s="14"/>
      <c r="G206" s="14"/>
      <c r="H206" s="7"/>
      <c r="I206" s="7"/>
    </row>
    <row r="207" spans="1:9" ht="13.5">
      <c r="A207" s="5">
        <v>51</v>
      </c>
      <c r="B207" s="24" t="s">
        <v>29</v>
      </c>
      <c r="C207" s="6">
        <v>343090</v>
      </c>
      <c r="D207" s="21">
        <f>SUM(D208)</f>
        <v>343090</v>
      </c>
      <c r="E207" s="30">
        <f>(D207*100)/C207</f>
        <v>100</v>
      </c>
      <c r="F207" s="28">
        <v>0.325</v>
      </c>
      <c r="G207" s="28">
        <v>0.338</v>
      </c>
      <c r="H207" s="29">
        <f>((G207*100)/F207)-100</f>
        <v>4.000000000000014</v>
      </c>
      <c r="I207" s="7">
        <f>FLOOR(G207,0.00001)*D207</f>
        <v>115964.42000000001</v>
      </c>
    </row>
    <row r="208" spans="1:9" ht="13.5">
      <c r="A208" s="5"/>
      <c r="B208" s="24"/>
      <c r="C208" s="24" t="s">
        <v>47</v>
      </c>
      <c r="D208" s="21">
        <v>343090</v>
      </c>
      <c r="E208" s="14"/>
      <c r="F208" s="14"/>
      <c r="G208" s="14"/>
      <c r="H208" s="7"/>
      <c r="I208" s="7"/>
    </row>
    <row r="209" spans="1:9" ht="13.5">
      <c r="A209" s="5"/>
      <c r="B209" s="24"/>
      <c r="C209" s="6"/>
      <c r="D209" s="6"/>
      <c r="E209" s="14"/>
      <c r="F209" s="14"/>
      <c r="G209" s="14"/>
      <c r="H209" s="7"/>
      <c r="I209" s="7"/>
    </row>
    <row r="210" spans="1:9" ht="13.5">
      <c r="A210" s="5">
        <v>52</v>
      </c>
      <c r="B210" s="24" t="s">
        <v>29</v>
      </c>
      <c r="C210" s="6">
        <v>142569</v>
      </c>
      <c r="D210" s="21">
        <f>SUM(D211)</f>
        <v>142569</v>
      </c>
      <c r="E210" s="30">
        <f>(D210*100)/C210</f>
        <v>100</v>
      </c>
      <c r="F210" s="28">
        <v>0.325</v>
      </c>
      <c r="G210" s="28">
        <v>0.42</v>
      </c>
      <c r="H210" s="29">
        <f>((G210*100)/F210)-100</f>
        <v>29.230769230769226</v>
      </c>
      <c r="I210" s="7">
        <f>FLOOR(G210,0.00001)*D210</f>
        <v>59878.98</v>
      </c>
    </row>
    <row r="211" spans="1:9" ht="13.5">
      <c r="A211" s="5"/>
      <c r="B211" s="24"/>
      <c r="C211" s="24" t="s">
        <v>47</v>
      </c>
      <c r="D211" s="21">
        <v>142569</v>
      </c>
      <c r="E211" s="14"/>
      <c r="F211" s="14"/>
      <c r="G211" s="14"/>
      <c r="H211" s="7"/>
      <c r="I211" s="7"/>
    </row>
    <row r="212" spans="1:9" ht="13.5">
      <c r="A212" s="5"/>
      <c r="B212" s="24"/>
      <c r="C212" s="6"/>
      <c r="D212" s="6"/>
      <c r="E212" s="14"/>
      <c r="F212" s="14"/>
      <c r="G212" s="14"/>
      <c r="H212" s="7"/>
      <c r="I212" s="7"/>
    </row>
    <row r="213" spans="1:9" ht="13.5">
      <c r="A213" s="5">
        <v>53</v>
      </c>
      <c r="B213" s="24" t="s">
        <v>29</v>
      </c>
      <c r="C213" s="6">
        <v>545467</v>
      </c>
      <c r="D213" s="21">
        <f>SUM(D214:D215)</f>
        <v>545467</v>
      </c>
      <c r="E213" s="30">
        <f>(D213*100)/C213</f>
        <v>100</v>
      </c>
      <c r="F213" s="28">
        <v>0.325</v>
      </c>
      <c r="G213" s="28">
        <v>0.425</v>
      </c>
      <c r="H213" s="29">
        <f>((G213*100)/F213)-100</f>
        <v>30.769230769230774</v>
      </c>
      <c r="I213" s="7">
        <f>FLOOR(G213,0.00001)*D213</f>
        <v>231823.47500000003</v>
      </c>
    </row>
    <row r="214" spans="1:9" ht="13.5">
      <c r="A214" s="5"/>
      <c r="B214" s="24"/>
      <c r="C214" s="6" t="s">
        <v>33</v>
      </c>
      <c r="D214" s="21">
        <v>180000</v>
      </c>
      <c r="E214" s="30"/>
      <c r="F214" s="28"/>
      <c r="G214" s="28"/>
      <c r="H214" s="29"/>
      <c r="I214" s="7"/>
    </row>
    <row r="215" spans="1:9" ht="13.5">
      <c r="A215" s="5"/>
      <c r="B215" s="24"/>
      <c r="C215" s="24" t="s">
        <v>47</v>
      </c>
      <c r="D215" s="21">
        <v>365467</v>
      </c>
      <c r="E215" s="14"/>
      <c r="F215" s="14"/>
      <c r="G215" s="14"/>
      <c r="H215" s="7"/>
      <c r="I215" s="7"/>
    </row>
    <row r="216" spans="1:9" ht="13.5">
      <c r="A216" s="5"/>
      <c r="B216" s="24"/>
      <c r="C216" s="6"/>
      <c r="D216" s="6"/>
      <c r="E216" s="14"/>
      <c r="F216" s="14"/>
      <c r="G216" s="14"/>
      <c r="H216" s="7"/>
      <c r="I216" s="7"/>
    </row>
    <row r="217" spans="1:9" ht="13.5">
      <c r="A217" s="5">
        <v>54</v>
      </c>
      <c r="B217" s="24" t="s">
        <v>29</v>
      </c>
      <c r="C217" s="6">
        <v>110000</v>
      </c>
      <c r="D217" s="21">
        <f>SUM(D218)</f>
        <v>110000</v>
      </c>
      <c r="E217" s="30">
        <f>(D217*100)/C217</f>
        <v>100</v>
      </c>
      <c r="F217" s="28">
        <v>0.325</v>
      </c>
      <c r="G217" s="28">
        <v>0.41</v>
      </c>
      <c r="H217" s="29">
        <f>((G217*100)/F217)-100</f>
        <v>26.153846153846146</v>
      </c>
      <c r="I217" s="7">
        <f>FLOOR(G217,0.00001)*D217</f>
        <v>45100</v>
      </c>
    </row>
    <row r="218" spans="1:9" ht="13.5">
      <c r="A218" s="5"/>
      <c r="B218" s="24"/>
      <c r="C218" s="24" t="s">
        <v>49</v>
      </c>
      <c r="D218" s="21">
        <v>110000</v>
      </c>
      <c r="E218" s="14"/>
      <c r="F218" s="14"/>
      <c r="G218" s="14"/>
      <c r="H218" s="7"/>
      <c r="I218" s="7"/>
    </row>
    <row r="219" spans="1:9" ht="13.5">
      <c r="A219" s="5"/>
      <c r="B219" s="24"/>
      <c r="C219" s="6"/>
      <c r="D219" s="6"/>
      <c r="E219" s="14"/>
      <c r="F219" s="14"/>
      <c r="G219" s="14"/>
      <c r="H219" s="7"/>
      <c r="I219" s="7"/>
    </row>
    <row r="220" spans="1:9" ht="13.5">
      <c r="A220" s="5">
        <v>55</v>
      </c>
      <c r="B220" s="24" t="s">
        <v>29</v>
      </c>
      <c r="C220" s="6">
        <v>402611</v>
      </c>
      <c r="D220" s="21">
        <f>SUM(D221)</f>
        <v>402611</v>
      </c>
      <c r="E220" s="30">
        <f>(D220*100)/C220</f>
        <v>100</v>
      </c>
      <c r="F220" s="28">
        <v>0.325</v>
      </c>
      <c r="G220" s="28">
        <v>0.33</v>
      </c>
      <c r="H220" s="29">
        <f>((G220*100)/F220)-100</f>
        <v>1.538461538461533</v>
      </c>
      <c r="I220" s="7">
        <f>FLOOR(G220,0.00001)*D220</f>
        <v>132861.63</v>
      </c>
    </row>
    <row r="221" spans="1:9" ht="13.5">
      <c r="A221" s="5"/>
      <c r="B221" s="24"/>
      <c r="C221" s="24" t="s">
        <v>47</v>
      </c>
      <c r="D221" s="21">
        <v>402611</v>
      </c>
      <c r="E221" s="14"/>
      <c r="F221" s="14"/>
      <c r="G221" s="14"/>
      <c r="H221" s="7"/>
      <c r="I221" s="7"/>
    </row>
    <row r="222" spans="1:9" ht="13.5">
      <c r="A222" s="5"/>
      <c r="B222" s="24"/>
      <c r="C222" s="6"/>
      <c r="D222" s="6"/>
      <c r="E222" s="14"/>
      <c r="F222" s="14"/>
      <c r="G222" s="14"/>
      <c r="H222" s="7"/>
      <c r="I222" s="7"/>
    </row>
    <row r="223" spans="1:9" ht="13.5">
      <c r="A223" s="5">
        <v>56</v>
      </c>
      <c r="B223" s="24" t="s">
        <v>29</v>
      </c>
      <c r="C223" s="6">
        <v>392650</v>
      </c>
      <c r="D223" s="21">
        <f>SUM(D224:D225)</f>
        <v>392650</v>
      </c>
      <c r="E223" s="30">
        <f>(D223*100)/C223</f>
        <v>100</v>
      </c>
      <c r="F223" s="28">
        <v>0.325</v>
      </c>
      <c r="G223" s="28">
        <v>0.325</v>
      </c>
      <c r="H223" s="29">
        <f>((G223*100)/F223)-100</f>
        <v>0</v>
      </c>
      <c r="I223" s="7">
        <f>FLOOR(G223,0.00001)*D223</f>
        <v>127611.25</v>
      </c>
    </row>
    <row r="224" spans="1:9" ht="13.5">
      <c r="A224" s="5"/>
      <c r="B224" s="24"/>
      <c r="C224" s="6" t="s">
        <v>33</v>
      </c>
      <c r="D224" s="21">
        <v>120000</v>
      </c>
      <c r="E224" s="30"/>
      <c r="F224" s="28"/>
      <c r="G224" s="28"/>
      <c r="H224" s="29"/>
      <c r="I224" s="7"/>
    </row>
    <row r="225" spans="1:9" ht="13.5">
      <c r="A225" s="5"/>
      <c r="B225" s="24"/>
      <c r="C225" s="24" t="s">
        <v>47</v>
      </c>
      <c r="D225" s="21">
        <v>272650</v>
      </c>
      <c r="E225" s="14"/>
      <c r="F225" s="14"/>
      <c r="G225" s="14"/>
      <c r="H225" s="7"/>
      <c r="I225" s="7"/>
    </row>
    <row r="226" spans="1:9" ht="13.5">
      <c r="A226" s="5"/>
      <c r="B226" s="24"/>
      <c r="C226" s="6"/>
      <c r="D226" s="6"/>
      <c r="E226" s="14"/>
      <c r="F226" s="14"/>
      <c r="G226" s="14"/>
      <c r="H226" s="7"/>
      <c r="I226" s="7"/>
    </row>
    <row r="227" spans="1:9" ht="13.5">
      <c r="A227" s="5">
        <v>57</v>
      </c>
      <c r="B227" s="24" t="s">
        <v>30</v>
      </c>
      <c r="C227" s="6">
        <v>0</v>
      </c>
      <c r="D227" s="21">
        <f>SUM(D228)</f>
        <v>0</v>
      </c>
      <c r="E227" s="35">
        <v>0</v>
      </c>
      <c r="F227" s="35">
        <v>0</v>
      </c>
      <c r="G227" s="35">
        <v>0</v>
      </c>
      <c r="H227" s="29">
        <v>0</v>
      </c>
      <c r="I227" s="7">
        <f>FLOOR(G227,0.00001)*D227</f>
        <v>0</v>
      </c>
    </row>
    <row r="228" spans="1:9" ht="13.5">
      <c r="A228" s="5"/>
      <c r="B228" s="24"/>
      <c r="C228" s="6" t="s">
        <v>40</v>
      </c>
      <c r="D228" s="21"/>
      <c r="E228" s="14"/>
      <c r="F228" s="14"/>
      <c r="G228" s="14"/>
      <c r="H228" s="7"/>
      <c r="I228" s="7"/>
    </row>
    <row r="229" spans="1:9" ht="13.5">
      <c r="A229" s="5"/>
      <c r="B229" s="24"/>
      <c r="C229" s="6"/>
      <c r="D229" s="6"/>
      <c r="E229" s="14"/>
      <c r="F229" s="14"/>
      <c r="G229" s="14"/>
      <c r="H229" s="7"/>
      <c r="I229" s="7"/>
    </row>
    <row r="230" spans="1:9" ht="13.5">
      <c r="A230" s="11"/>
      <c r="B230" s="16" t="s">
        <v>14</v>
      </c>
      <c r="C230" s="12">
        <f>SUM(C207:C228)</f>
        <v>1936387</v>
      </c>
      <c r="D230" s="19">
        <f>SUM(D207,D210,D213,D217,D220,D223,D227)</f>
        <v>1936387</v>
      </c>
      <c r="E230" s="25">
        <f>(D230*100)/C230</f>
        <v>100</v>
      </c>
      <c r="F230" s="20"/>
      <c r="G230" s="20"/>
      <c r="H230" s="13"/>
      <c r="I230" s="26">
        <f>SUM(I207:I229)</f>
        <v>713239.7550000001</v>
      </c>
    </row>
    <row r="231" ht="12.75">
      <c r="C231" s="15"/>
    </row>
    <row r="232" spans="1:9" ht="13.5">
      <c r="A232" s="17"/>
      <c r="B232" s="16" t="s">
        <v>12</v>
      </c>
      <c r="C232" s="19">
        <f>SUM(C203,C230)</f>
        <v>9977290</v>
      </c>
      <c r="D232" s="19">
        <f>SUM(D203,D230)</f>
        <v>9848647</v>
      </c>
      <c r="E232" s="25">
        <f>(D232*100)/C232</f>
        <v>98.7106418676815</v>
      </c>
      <c r="F232" s="18"/>
      <c r="G232" s="18"/>
      <c r="H232" s="18"/>
      <c r="I232" s="27">
        <f>SUM(I203,I230)</f>
        <v>4199131.8270000005</v>
      </c>
    </row>
    <row r="233" ht="12.75">
      <c r="C233" s="15"/>
    </row>
    <row r="234" ht="12.75">
      <c r="C234" s="15"/>
    </row>
    <row r="235" spans="2:3" ht="13.5">
      <c r="B235" s="5"/>
      <c r="C235" s="15"/>
    </row>
    <row r="236" spans="2:3" ht="13.5">
      <c r="B236" s="5"/>
      <c r="C236" s="15"/>
    </row>
    <row r="237" spans="2:3" ht="13.5">
      <c r="B237" s="5"/>
      <c r="C237" s="15"/>
    </row>
    <row r="238" spans="2:3" ht="13.5">
      <c r="B238" s="5"/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</sheetData>
  <mergeCells count="3">
    <mergeCell ref="A8:I8"/>
    <mergeCell ref="A2:I2"/>
    <mergeCell ref="A205:I20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2007-09-20T21:49:53Z</cp:lastPrinted>
  <dcterms:created xsi:type="dcterms:W3CDTF">2005-05-09T20:19:33Z</dcterms:created>
  <dcterms:modified xsi:type="dcterms:W3CDTF">2007-09-20T21:51:05Z</dcterms:modified>
  <cp:category/>
  <cp:version/>
  <cp:contentType/>
  <cp:contentStatus/>
</cp:coreProperties>
</file>