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23 MILHO V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<sst xmlns="http://schemas.openxmlformats.org/spreadsheetml/2006/main" count="75" uniqueCount="44">
  <si>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</si>
  <si>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</si>
  <si>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</si>
  <si>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</si>
  <si>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</si>
  <si>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</si>
  <si>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</si>
  <si>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</si>
  <si>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</si>
  <si>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</si>
  <si>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</si>
  <si>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</si>
  <si>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</si>
  <si>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</si>
  <si>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</si>
  <si>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</si>
  <si>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</si>
  <si>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</si>
  <si>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</si>
  <si>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</si>
  <si>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Porteirão</t>
  </si>
  <si>
    <t>MS</t>
  </si>
  <si>
    <t>Rondonopolis</t>
  </si>
  <si>
    <t>GO</t>
  </si>
  <si>
    <t>Campo Grande</t>
  </si>
  <si>
    <t>Maracaju</t>
  </si>
  <si>
    <t>Rio Brilhante</t>
  </si>
  <si>
    <t>São Gabriel do Oeste</t>
  </si>
  <si>
    <t>BNM</t>
  </si>
  <si>
    <t>BHCP</t>
  </si>
  <si>
    <t>BBM GO</t>
  </si>
  <si>
    <t xml:space="preserve"> BBM UB</t>
  </si>
  <si>
    <t>BMR</t>
  </si>
  <si>
    <t>BBSB</t>
  </si>
  <si>
    <t xml:space="preserve"> BBM CE</t>
  </si>
  <si>
    <t xml:space="preserve"> BNM</t>
  </si>
  <si>
    <t xml:space="preserve"> RETIRADO</t>
  </si>
  <si>
    <t>BBM UB</t>
  </si>
  <si>
    <t>BBM CE</t>
  </si>
  <si>
    <t>RETIRADO</t>
  </si>
  <si>
    <t>AVISO DE VENDA DE MILHO EM GRÃOS – VEP Nº 523/07- 20/09/2007</t>
  </si>
  <si>
    <t>Costa Rica</t>
  </si>
  <si>
    <t xml:space="preserve"> </t>
  </si>
  <si>
    <t>Sidrolandia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</si>
</sst>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4" fontId="1" fillId="0" borderId="5" xfId="2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2" borderId="8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4"/>
  <sheetViews>
    <sheetView tabSelected="1" workbookViewId="0" topLeftCell="B52">
      <selection activeCell="D80" sqref="D80"/>
    </sheetView>
  </sheetViews>
  <sheetFormatPr defaultColWidth="9.140625" defaultRowHeight="12.75"/>
  <cols>
    <col min="1" max="1" width="6.28125" style="0" customWidth="1"/>
    <col min="2" max="2" width="28.28125" style="0" customWidth="1"/>
    <col min="3" max="3" width="16.00390625" style="0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7.28125" style="0" customWidth="1"/>
  </cols>
  <sheetData>
    <row r="1" ht="72.75" customHeight="1"/>
    <row r="2" spans="1:9" ht="38.25" customHeight="1">
      <c r="A2" s="37" t="s">
        <v>40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3" t="s">
        <v>7</v>
      </c>
      <c r="D5" s="4" t="s">
        <v>16</v>
      </c>
      <c r="E5" s="24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23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6" t="s">
        <v>20</v>
      </c>
      <c r="C10" s="6">
        <v>4146740</v>
      </c>
      <c r="D10" s="22">
        <f>SUM(D11:D15)</f>
        <v>4120000</v>
      </c>
      <c r="E10" s="32">
        <f>(D10*100)/C10</f>
        <v>99.35515609852558</v>
      </c>
      <c r="F10" s="30">
        <v>0.334</v>
      </c>
      <c r="G10" s="30">
        <v>0.367</v>
      </c>
      <c r="H10" s="31">
        <f>((G10*100)/F10)-100</f>
        <v>9.880239520958085</v>
      </c>
      <c r="I10" s="7">
        <f>FLOOR(G10,0.00001)*D10</f>
        <v>1512040.0000000002</v>
      </c>
    </row>
    <row r="11" spans="1:9" ht="13.5">
      <c r="A11" s="5"/>
      <c r="B11" s="26"/>
      <c r="C11" s="6" t="s">
        <v>33</v>
      </c>
      <c r="D11" s="22">
        <v>160000</v>
      </c>
      <c r="E11" s="32"/>
      <c r="F11" s="30"/>
      <c r="G11" s="30"/>
      <c r="H11" s="31"/>
      <c r="I11" s="7"/>
    </row>
    <row r="12" spans="1:9" ht="13.5">
      <c r="A12" s="5"/>
      <c r="B12" s="26"/>
      <c r="C12" s="6" t="s">
        <v>29</v>
      </c>
      <c r="D12" s="22">
        <v>953000</v>
      </c>
      <c r="E12" s="32"/>
      <c r="F12" s="30"/>
      <c r="G12" s="30"/>
      <c r="H12" s="31"/>
      <c r="I12" s="7"/>
    </row>
    <row r="13" spans="1:9" ht="13.5">
      <c r="A13" s="5"/>
      <c r="B13" s="26"/>
      <c r="C13" s="6" t="s">
        <v>30</v>
      </c>
      <c r="D13" s="22">
        <v>280000</v>
      </c>
      <c r="E13" s="32"/>
      <c r="F13" s="30"/>
      <c r="G13" s="30"/>
      <c r="H13" s="31"/>
      <c r="I13" s="7"/>
    </row>
    <row r="14" spans="1:9" ht="13.5">
      <c r="A14" s="5"/>
      <c r="B14" s="26"/>
      <c r="C14" s="26" t="s">
        <v>31</v>
      </c>
      <c r="D14" s="22">
        <v>2607000</v>
      </c>
      <c r="E14" s="15"/>
      <c r="F14" s="15"/>
      <c r="G14" s="15"/>
      <c r="H14" s="7"/>
      <c r="I14" s="7"/>
    </row>
    <row r="15" spans="1:9" ht="13.5">
      <c r="A15" s="5"/>
      <c r="B15" s="26"/>
      <c r="C15" s="26" t="s">
        <v>34</v>
      </c>
      <c r="D15" s="22">
        <v>120000</v>
      </c>
      <c r="E15" s="15"/>
      <c r="F15" s="15"/>
      <c r="G15" s="15"/>
      <c r="H15" s="7"/>
      <c r="I15" s="7"/>
    </row>
    <row r="16" spans="1:9" ht="13.5">
      <c r="A16" s="5"/>
      <c r="B16" s="26"/>
      <c r="C16" s="6"/>
      <c r="D16" s="6"/>
      <c r="E16" s="15"/>
      <c r="F16" s="15"/>
      <c r="G16" s="15"/>
      <c r="H16" s="7"/>
      <c r="I16" s="7"/>
    </row>
    <row r="17" spans="1:9" ht="13.5">
      <c r="A17" s="11"/>
      <c r="B17" s="17" t="s">
        <v>14</v>
      </c>
      <c r="C17" s="12">
        <f>SUM(C9:C16)</f>
        <v>4146740</v>
      </c>
      <c r="D17" s="20">
        <f>SUM(D10)</f>
        <v>4120000</v>
      </c>
      <c r="E17" s="27">
        <f>(D17*100)/C17</f>
        <v>99.35515609852558</v>
      </c>
      <c r="F17" s="21"/>
      <c r="G17" s="21"/>
      <c r="H17" s="13"/>
      <c r="I17" s="28">
        <f>SUM(I9:I16)</f>
        <v>1512040.0000000002</v>
      </c>
    </row>
    <row r="18" spans="1:9" ht="13.5">
      <c r="A18" s="5"/>
      <c r="B18" s="14"/>
      <c r="C18" s="6"/>
      <c r="D18" s="6"/>
      <c r="E18" s="25"/>
      <c r="F18" s="15"/>
      <c r="G18" s="15"/>
      <c r="H18" s="7"/>
      <c r="I18" s="7"/>
    </row>
    <row r="19" spans="1:9" ht="13.5">
      <c r="A19" s="34" t="s">
        <v>21</v>
      </c>
      <c r="B19" s="35"/>
      <c r="C19" s="35"/>
      <c r="D19" s="35"/>
      <c r="E19" s="35"/>
      <c r="F19" s="35"/>
      <c r="G19" s="35"/>
      <c r="H19" s="35"/>
      <c r="I19" s="36"/>
    </row>
    <row r="20" spans="1:9" ht="13.5">
      <c r="A20" s="9"/>
      <c r="B20" s="9"/>
      <c r="C20" s="9"/>
      <c r="D20" s="9"/>
      <c r="E20" s="9"/>
      <c r="F20" s="9"/>
      <c r="G20" s="9"/>
      <c r="H20" s="9"/>
      <c r="I20" s="10"/>
    </row>
    <row r="21" spans="1:9" ht="13.5">
      <c r="A21" s="5">
        <v>2</v>
      </c>
      <c r="B21" s="26" t="s">
        <v>24</v>
      </c>
      <c r="C21" s="6">
        <v>4305000</v>
      </c>
      <c r="D21" s="22">
        <f>SUM(D22)</f>
        <v>0</v>
      </c>
      <c r="E21" s="33">
        <f>(D21*100)/C21</f>
        <v>0</v>
      </c>
      <c r="F21" s="30">
        <v>0.334</v>
      </c>
      <c r="G21" s="31">
        <v>0</v>
      </c>
      <c r="H21" s="31">
        <v>0</v>
      </c>
      <c r="I21" s="7">
        <f>FLOOR(G21,0.00001)*D21</f>
        <v>0</v>
      </c>
    </row>
    <row r="22" spans="1:9" ht="13.5">
      <c r="A22" s="5"/>
      <c r="B22" s="26"/>
      <c r="C22" s="26" t="s">
        <v>36</v>
      </c>
      <c r="D22" s="22"/>
      <c r="E22" s="15"/>
      <c r="F22" s="15"/>
      <c r="G22" s="15"/>
      <c r="H22" s="7"/>
      <c r="I22" s="7"/>
    </row>
    <row r="23" spans="1:9" ht="13.5">
      <c r="A23" s="5"/>
      <c r="B23" s="26"/>
      <c r="C23" s="6"/>
      <c r="D23" s="6"/>
      <c r="E23" s="15"/>
      <c r="F23" s="15"/>
      <c r="G23" s="15"/>
      <c r="H23" s="7"/>
      <c r="I23" s="7"/>
    </row>
    <row r="24" spans="1:9" ht="13.5">
      <c r="A24" s="5">
        <v>3</v>
      </c>
      <c r="B24" s="26" t="s">
        <v>24</v>
      </c>
      <c r="C24" s="6">
        <v>5161000</v>
      </c>
      <c r="D24" s="22">
        <f>SUM(D25)</f>
        <v>2600000</v>
      </c>
      <c r="E24" s="32">
        <f>(D24*100)/C24</f>
        <v>50.377833753148614</v>
      </c>
      <c r="F24" s="30">
        <v>0.334</v>
      </c>
      <c r="G24" s="30">
        <v>0.334</v>
      </c>
      <c r="H24" s="31">
        <f>((G24*100)/F24)-100</f>
        <v>0</v>
      </c>
      <c r="I24" s="7">
        <f>FLOOR(G24,0.00001)*D24</f>
        <v>868400</v>
      </c>
    </row>
    <row r="25" spans="1:9" ht="13.5">
      <c r="A25" s="5"/>
      <c r="B25" s="26"/>
      <c r="C25" s="26" t="s">
        <v>35</v>
      </c>
      <c r="D25" s="22">
        <v>2600000</v>
      </c>
      <c r="E25" s="15"/>
      <c r="F25" s="15"/>
      <c r="G25" s="15"/>
      <c r="H25" s="7"/>
      <c r="I25" s="7"/>
    </row>
    <row r="26" spans="1:9" ht="13.5">
      <c r="A26" s="5"/>
      <c r="B26" s="26"/>
      <c r="C26" s="6"/>
      <c r="D26" s="6"/>
      <c r="E26" s="15"/>
      <c r="F26" s="15"/>
      <c r="G26" s="15"/>
      <c r="H26" s="7"/>
      <c r="I26" s="7"/>
    </row>
    <row r="27" spans="1:9" ht="13.5">
      <c r="A27" s="5">
        <v>4</v>
      </c>
      <c r="B27" s="26" t="s">
        <v>24</v>
      </c>
      <c r="C27" s="6">
        <v>5147690</v>
      </c>
      <c r="D27" s="22">
        <f>SUM(D28)</f>
        <v>0</v>
      </c>
      <c r="E27" s="33">
        <f>(D27*100)/C27</f>
        <v>0</v>
      </c>
      <c r="F27" s="30">
        <v>0.334</v>
      </c>
      <c r="G27" s="31">
        <v>0</v>
      </c>
      <c r="H27" s="31">
        <v>0</v>
      </c>
      <c r="I27" s="7">
        <f>FLOOR(G27,0.00001)*D27</f>
        <v>0</v>
      </c>
    </row>
    <row r="28" spans="1:9" ht="13.5">
      <c r="A28" s="5"/>
      <c r="B28" s="26"/>
      <c r="C28" s="26" t="s">
        <v>36</v>
      </c>
      <c r="D28" s="22"/>
      <c r="E28" s="15"/>
      <c r="F28" s="15"/>
      <c r="G28" s="15"/>
      <c r="H28" s="7"/>
      <c r="I28" s="7"/>
    </row>
    <row r="29" spans="1:9" ht="13.5">
      <c r="A29" s="5"/>
      <c r="B29" s="26"/>
      <c r="C29" s="6"/>
      <c r="D29" s="6"/>
      <c r="E29" s="15"/>
      <c r="F29" s="15"/>
      <c r="G29" s="15"/>
      <c r="H29" s="7"/>
      <c r="I29" s="7"/>
    </row>
    <row r="30" spans="1:9" ht="13.5">
      <c r="A30" s="5">
        <v>5</v>
      </c>
      <c r="B30" s="26" t="s">
        <v>41</v>
      </c>
      <c r="C30" s="6">
        <v>548000</v>
      </c>
      <c r="D30" s="22">
        <f>SUM(D31:D32)</f>
        <v>548000</v>
      </c>
      <c r="E30" s="32">
        <f>(D30*100)/C30</f>
        <v>100</v>
      </c>
      <c r="F30" s="30">
        <v>0.334</v>
      </c>
      <c r="G30" s="30">
        <v>0.384</v>
      </c>
      <c r="H30" s="31">
        <f>((G30*100)/F30)-100</f>
        <v>14.970059880239504</v>
      </c>
      <c r="I30" s="7">
        <f>FLOOR(G30,0.00001)*D30</f>
        <v>210432</v>
      </c>
    </row>
    <row r="31" spans="1:9" ht="13.5">
      <c r="A31" s="5"/>
      <c r="B31" s="26"/>
      <c r="C31" s="6" t="s">
        <v>29</v>
      </c>
      <c r="D31" s="22">
        <v>350500</v>
      </c>
      <c r="E31" s="32"/>
      <c r="F31" s="30"/>
      <c r="G31" s="30"/>
      <c r="H31" s="31"/>
      <c r="I31" s="7"/>
    </row>
    <row r="32" spans="1:9" ht="13.5">
      <c r="A32" s="5" t="s">
        <v>42</v>
      </c>
      <c r="B32" s="26"/>
      <c r="C32" s="26" t="s">
        <v>31</v>
      </c>
      <c r="D32" s="22">
        <v>197500</v>
      </c>
      <c r="E32" s="15"/>
      <c r="F32" s="15"/>
      <c r="G32" s="15"/>
      <c r="H32" s="7"/>
      <c r="I32" s="7"/>
    </row>
    <row r="33" spans="1:9" ht="13.5">
      <c r="A33" s="5"/>
      <c r="B33" s="26"/>
      <c r="C33" s="6"/>
      <c r="D33" s="6"/>
      <c r="E33" s="15"/>
      <c r="F33" s="15"/>
      <c r="G33" s="15"/>
      <c r="H33" s="7"/>
      <c r="I33" s="7"/>
    </row>
    <row r="34" spans="1:9" ht="13.5">
      <c r="A34" s="5">
        <v>6</v>
      </c>
      <c r="B34" s="26" t="s">
        <v>25</v>
      </c>
      <c r="C34" s="6">
        <v>5631815</v>
      </c>
      <c r="D34" s="22">
        <f>SUM(D35:D35)</f>
        <v>1698500</v>
      </c>
      <c r="E34" s="32">
        <f>(D34*100)/C34</f>
        <v>30.15901623188972</v>
      </c>
      <c r="F34" s="30">
        <v>0.334</v>
      </c>
      <c r="G34" s="30">
        <v>0.334</v>
      </c>
      <c r="H34" s="31">
        <f>((G34*100)/F34)-100</f>
        <v>0</v>
      </c>
      <c r="I34" s="7">
        <f>FLOOR(G34,0.00001)*D34</f>
        <v>567299</v>
      </c>
    </row>
    <row r="35" spans="1:9" ht="13.5">
      <c r="A35" s="5"/>
      <c r="B35" s="26"/>
      <c r="C35" s="6" t="s">
        <v>37</v>
      </c>
      <c r="D35" s="22">
        <v>1698500</v>
      </c>
      <c r="E35" s="32"/>
      <c r="F35" s="30"/>
      <c r="G35" s="30"/>
      <c r="H35" s="31"/>
      <c r="I35" s="7"/>
    </row>
    <row r="36" spans="1:9" ht="13.5">
      <c r="A36" s="5"/>
      <c r="B36" s="26"/>
      <c r="C36" s="6"/>
      <c r="D36" s="6"/>
      <c r="E36" s="15"/>
      <c r="F36" s="15"/>
      <c r="G36" s="15"/>
      <c r="H36" s="7"/>
      <c r="I36" s="7"/>
    </row>
    <row r="37" spans="1:9" ht="13.5">
      <c r="A37" s="5">
        <v>7</v>
      </c>
      <c r="B37" s="26" t="s">
        <v>25</v>
      </c>
      <c r="C37" s="6">
        <v>1630975</v>
      </c>
      <c r="D37" s="22">
        <f>SUM(D38:D38)</f>
        <v>0</v>
      </c>
      <c r="E37" s="33">
        <f>(D37*100)/C37</f>
        <v>0</v>
      </c>
      <c r="F37" s="30">
        <v>0.334</v>
      </c>
      <c r="G37" s="31">
        <v>0</v>
      </c>
      <c r="H37" s="31">
        <v>0</v>
      </c>
      <c r="I37" s="7">
        <f>FLOOR(G37,0.00001)*D37</f>
        <v>0</v>
      </c>
    </row>
    <row r="38" spans="1:9" ht="13.5">
      <c r="A38" s="5"/>
      <c r="B38" s="26"/>
      <c r="C38" s="6" t="s">
        <v>39</v>
      </c>
      <c r="D38" s="22"/>
      <c r="E38" s="32"/>
      <c r="F38" s="30"/>
      <c r="G38" s="30"/>
      <c r="H38" s="31"/>
      <c r="I38" s="7"/>
    </row>
    <row r="39" spans="1:9" ht="13.5">
      <c r="A39" s="5"/>
      <c r="B39" s="26"/>
      <c r="C39" s="6"/>
      <c r="D39" s="6"/>
      <c r="E39" s="15"/>
      <c r="F39" s="15"/>
      <c r="G39" s="15"/>
      <c r="H39" s="7"/>
      <c r="I39" s="7"/>
    </row>
    <row r="40" spans="1:9" ht="13.5">
      <c r="A40" s="5">
        <v>8</v>
      </c>
      <c r="B40" s="26" t="s">
        <v>26</v>
      </c>
      <c r="C40" s="6">
        <v>115657</v>
      </c>
      <c r="D40" s="22">
        <f>SUM(D41)</f>
        <v>0</v>
      </c>
      <c r="E40" s="33">
        <f>(D40*100)/C40</f>
        <v>0</v>
      </c>
      <c r="F40" s="30">
        <v>0.334</v>
      </c>
      <c r="G40" s="31">
        <v>0</v>
      </c>
      <c r="H40" s="31">
        <v>0</v>
      </c>
      <c r="I40" s="7">
        <f>FLOOR(G40,0.00001)*D40</f>
        <v>0</v>
      </c>
    </row>
    <row r="41" spans="1:9" ht="13.5">
      <c r="A41" s="5"/>
      <c r="B41" s="26"/>
      <c r="C41" s="26" t="s">
        <v>36</v>
      </c>
      <c r="D41" s="22"/>
      <c r="E41" s="15"/>
      <c r="F41" s="15"/>
      <c r="G41" s="15"/>
      <c r="H41" s="7"/>
      <c r="I41" s="7"/>
    </row>
    <row r="42" spans="1:9" ht="13.5">
      <c r="A42" s="5"/>
      <c r="B42" s="26"/>
      <c r="C42" s="6"/>
      <c r="D42" s="6"/>
      <c r="E42" s="15"/>
      <c r="F42" s="15"/>
      <c r="G42" s="15"/>
      <c r="H42" s="7"/>
      <c r="I42" s="7"/>
    </row>
    <row r="43" spans="1:9" ht="13.5">
      <c r="A43" s="5">
        <v>9</v>
      </c>
      <c r="B43" s="26" t="s">
        <v>26</v>
      </c>
      <c r="C43" s="6">
        <v>1030877</v>
      </c>
      <c r="D43" s="22">
        <f>SUM(D44:D44)</f>
        <v>0</v>
      </c>
      <c r="E43" s="33">
        <f>(D43*100)/C43</f>
        <v>0</v>
      </c>
      <c r="F43" s="30">
        <v>0.334</v>
      </c>
      <c r="G43" s="31">
        <v>0</v>
      </c>
      <c r="H43" s="31">
        <v>0</v>
      </c>
      <c r="I43" s="7">
        <f>FLOOR(G43,0.00001)*D43</f>
        <v>0</v>
      </c>
    </row>
    <row r="44" spans="1:9" ht="13.5">
      <c r="A44" s="5"/>
      <c r="B44" s="26"/>
      <c r="C44" s="6" t="s">
        <v>39</v>
      </c>
      <c r="D44" s="22"/>
      <c r="E44" s="32"/>
      <c r="F44" s="30"/>
      <c r="G44" s="30"/>
      <c r="H44" s="31"/>
      <c r="I44" s="7"/>
    </row>
    <row r="45" spans="1:9" ht="13.5">
      <c r="A45" s="5"/>
      <c r="B45" s="26"/>
      <c r="C45" s="6"/>
      <c r="D45" s="6"/>
      <c r="E45" s="15"/>
      <c r="F45" s="15"/>
      <c r="G45" s="15"/>
      <c r="H45" s="7"/>
      <c r="I45" s="7"/>
    </row>
    <row r="46" spans="1:9" ht="13.5">
      <c r="A46" s="5">
        <v>10</v>
      </c>
      <c r="B46" s="26" t="s">
        <v>26</v>
      </c>
      <c r="C46" s="6">
        <v>4964094</v>
      </c>
      <c r="D46" s="22">
        <f>SUM(D47)</f>
        <v>0</v>
      </c>
      <c r="E46" s="33">
        <f>(D46*100)/C46</f>
        <v>0</v>
      </c>
      <c r="F46" s="30">
        <v>0.334</v>
      </c>
      <c r="G46" s="31">
        <v>0</v>
      </c>
      <c r="H46" s="31">
        <v>0</v>
      </c>
      <c r="I46" s="7">
        <f>FLOOR(G46,0.00001)*D46</f>
        <v>0</v>
      </c>
    </row>
    <row r="47" spans="1:9" ht="13.5">
      <c r="A47" s="5"/>
      <c r="B47" s="26"/>
      <c r="C47" s="26" t="s">
        <v>36</v>
      </c>
      <c r="D47" s="22"/>
      <c r="E47" s="15"/>
      <c r="F47" s="15"/>
      <c r="G47" s="15"/>
      <c r="H47" s="7"/>
      <c r="I47" s="7"/>
    </row>
    <row r="48" spans="1:9" ht="13.5">
      <c r="A48" s="5"/>
      <c r="B48" s="26"/>
      <c r="C48" s="6"/>
      <c r="D48" s="6"/>
      <c r="E48" s="15"/>
      <c r="F48" s="15"/>
      <c r="G48" s="15"/>
      <c r="H48" s="7"/>
      <c r="I48" s="7"/>
    </row>
    <row r="49" spans="1:9" ht="13.5">
      <c r="A49" s="5">
        <v>11</v>
      </c>
      <c r="B49" s="26" t="s">
        <v>27</v>
      </c>
      <c r="C49" s="6">
        <v>1402500</v>
      </c>
      <c r="D49" s="22">
        <f>SUM(D50:D52)</f>
        <v>1402500</v>
      </c>
      <c r="E49" s="32">
        <f>(D49*100)/C49</f>
        <v>100</v>
      </c>
      <c r="F49" s="30">
        <v>0.334</v>
      </c>
      <c r="G49" s="30">
        <v>0.334</v>
      </c>
      <c r="H49" s="31">
        <f>((G49*100)/F49)-100</f>
        <v>0</v>
      </c>
      <c r="I49" s="7">
        <f>FLOOR(G49,0.00001)*D49</f>
        <v>468435</v>
      </c>
    </row>
    <row r="50" spans="1:9" ht="13.5">
      <c r="A50" s="5"/>
      <c r="B50" s="26"/>
      <c r="C50" s="6" t="s">
        <v>33</v>
      </c>
      <c r="D50" s="22">
        <v>600000</v>
      </c>
      <c r="E50" s="32"/>
      <c r="F50" s="30"/>
      <c r="G50" s="30"/>
      <c r="H50" s="31"/>
      <c r="I50" s="7"/>
    </row>
    <row r="51" spans="1:9" ht="13.5">
      <c r="A51" s="5"/>
      <c r="B51" s="26"/>
      <c r="C51" s="6" t="s">
        <v>29</v>
      </c>
      <c r="D51" s="22">
        <v>318200</v>
      </c>
      <c r="E51" s="32"/>
      <c r="F51" s="30"/>
      <c r="G51" s="30"/>
      <c r="H51" s="31"/>
      <c r="I51" s="7"/>
    </row>
    <row r="52" spans="1:9" ht="13.5">
      <c r="A52" s="5"/>
      <c r="B52" s="26"/>
      <c r="C52" s="6" t="s">
        <v>38</v>
      </c>
      <c r="D52" s="22">
        <v>484300</v>
      </c>
      <c r="E52" s="32"/>
      <c r="F52" s="30"/>
      <c r="G52" s="30"/>
      <c r="H52" s="31"/>
      <c r="I52" s="7"/>
    </row>
    <row r="53" spans="1:9" ht="13.5">
      <c r="A53" s="5"/>
      <c r="B53" s="26"/>
      <c r="C53" s="6"/>
      <c r="D53" s="6"/>
      <c r="E53" s="15"/>
      <c r="F53" s="15"/>
      <c r="G53" s="15"/>
      <c r="H53" s="7"/>
      <c r="I53" s="7"/>
    </row>
    <row r="54" spans="1:9" ht="13.5">
      <c r="A54" s="5">
        <v>12</v>
      </c>
      <c r="B54" s="26" t="s">
        <v>27</v>
      </c>
      <c r="C54" s="6">
        <v>9147600</v>
      </c>
      <c r="D54" s="22">
        <f>SUM(D55:D58)</f>
        <v>4403400</v>
      </c>
      <c r="E54" s="32">
        <f>(D54*100)/C54</f>
        <v>48.1372163190345</v>
      </c>
      <c r="F54" s="30">
        <v>0.334</v>
      </c>
      <c r="G54" s="30">
        <v>0.334</v>
      </c>
      <c r="H54" s="31">
        <f>((G54*100)/F54)-100</f>
        <v>0</v>
      </c>
      <c r="I54" s="7">
        <f>FLOOR(G54,0.00001)*D54</f>
        <v>1470735.6</v>
      </c>
    </row>
    <row r="55" spans="1:9" ht="13.5">
      <c r="A55" s="5"/>
      <c r="B55" s="26"/>
      <c r="C55" s="6" t="s">
        <v>32</v>
      </c>
      <c r="D55" s="22">
        <v>520000</v>
      </c>
      <c r="E55" s="32"/>
      <c r="F55" s="30"/>
      <c r="G55" s="30"/>
      <c r="H55" s="31"/>
      <c r="I55" s="7"/>
    </row>
    <row r="56" spans="1:9" ht="13.5">
      <c r="A56" s="5"/>
      <c r="B56" s="26"/>
      <c r="C56" s="6" t="s">
        <v>29</v>
      </c>
      <c r="D56" s="22">
        <v>320000</v>
      </c>
      <c r="E56" s="32"/>
      <c r="F56" s="30"/>
      <c r="G56" s="30"/>
      <c r="H56" s="31"/>
      <c r="I56" s="7"/>
    </row>
    <row r="57" spans="1:9" ht="13.5">
      <c r="A57" s="5"/>
      <c r="B57" s="26"/>
      <c r="C57" s="6" t="s">
        <v>37</v>
      </c>
      <c r="D57" s="22">
        <v>160000</v>
      </c>
      <c r="E57" s="32"/>
      <c r="F57" s="30"/>
      <c r="G57" s="30"/>
      <c r="H57" s="31"/>
      <c r="I57" s="7"/>
    </row>
    <row r="58" spans="1:9" ht="13.5">
      <c r="A58" s="5"/>
      <c r="B58" s="26"/>
      <c r="C58" s="6" t="s">
        <v>38</v>
      </c>
      <c r="D58" s="22">
        <v>3403400</v>
      </c>
      <c r="E58" s="32"/>
      <c r="F58" s="30"/>
      <c r="G58" s="30"/>
      <c r="H58" s="31"/>
      <c r="I58" s="7"/>
    </row>
    <row r="59" spans="1:9" ht="13.5">
      <c r="A59" s="5"/>
      <c r="B59" s="26"/>
      <c r="C59" s="6"/>
      <c r="D59" s="6"/>
      <c r="E59" s="15"/>
      <c r="F59" s="15"/>
      <c r="G59" s="15"/>
      <c r="H59" s="7"/>
      <c r="I59" s="7"/>
    </row>
    <row r="60" spans="1:9" ht="13.5">
      <c r="A60" s="5">
        <v>13</v>
      </c>
      <c r="B60" s="26" t="s">
        <v>27</v>
      </c>
      <c r="C60" s="6">
        <v>103902</v>
      </c>
      <c r="D60" s="22">
        <f>SUM(D61)</f>
        <v>0</v>
      </c>
      <c r="E60" s="33">
        <f>(D60*100)/C60</f>
        <v>0</v>
      </c>
      <c r="F60" s="30">
        <v>0.334</v>
      </c>
      <c r="G60" s="30"/>
      <c r="H60" s="31">
        <v>0</v>
      </c>
      <c r="I60" s="7">
        <f>FLOOR(G60,0.00001)*D60</f>
        <v>0</v>
      </c>
    </row>
    <row r="61" spans="1:9" ht="13.5">
      <c r="A61" s="5"/>
      <c r="B61" s="26"/>
      <c r="C61" s="26" t="s">
        <v>36</v>
      </c>
      <c r="D61" s="22"/>
      <c r="E61" s="15"/>
      <c r="F61" s="15"/>
      <c r="G61" s="15"/>
      <c r="H61" s="7"/>
      <c r="I61" s="7"/>
    </row>
    <row r="62" spans="1:9" ht="13.5">
      <c r="A62" s="5"/>
      <c r="B62" s="26"/>
      <c r="C62" s="6"/>
      <c r="D62" s="6"/>
      <c r="E62" s="15"/>
      <c r="F62" s="15"/>
      <c r="G62" s="15"/>
      <c r="H62" s="7"/>
      <c r="I62" s="7"/>
    </row>
    <row r="63" spans="1:9" ht="13.5">
      <c r="A63" s="5">
        <v>14</v>
      </c>
      <c r="B63" s="26" t="s">
        <v>43</v>
      </c>
      <c r="C63" s="6">
        <v>848621</v>
      </c>
      <c r="D63" s="22">
        <f>SUM(D64:D65)</f>
        <v>840000</v>
      </c>
      <c r="E63" s="32">
        <f>(D63*100)/C63</f>
        <v>98.98411658443521</v>
      </c>
      <c r="F63" s="30">
        <v>0.334</v>
      </c>
      <c r="G63" s="30">
        <v>0.334</v>
      </c>
      <c r="H63" s="31">
        <f>((G63*100)/F63)-100</f>
        <v>0</v>
      </c>
      <c r="I63" s="7">
        <f>FLOOR(G63,0.00001)*D63</f>
        <v>280560</v>
      </c>
    </row>
    <row r="64" spans="1:9" ht="13.5">
      <c r="A64" s="5"/>
      <c r="B64" s="26"/>
      <c r="C64" s="6" t="s">
        <v>28</v>
      </c>
      <c r="D64" s="22">
        <v>640000</v>
      </c>
      <c r="E64" s="32"/>
      <c r="F64" s="30"/>
      <c r="G64" s="30"/>
      <c r="H64" s="31"/>
      <c r="I64" s="7"/>
    </row>
    <row r="65" spans="1:9" ht="13.5">
      <c r="A65" s="5"/>
      <c r="B65" s="26"/>
      <c r="C65" s="6" t="s">
        <v>29</v>
      </c>
      <c r="D65" s="22">
        <v>200000</v>
      </c>
      <c r="E65" s="32"/>
      <c r="F65" s="30"/>
      <c r="G65" s="30"/>
      <c r="H65" s="31"/>
      <c r="I65" s="7"/>
    </row>
    <row r="66" spans="1:9" ht="13.5">
      <c r="A66" s="5"/>
      <c r="B66" s="26"/>
      <c r="C66" s="6"/>
      <c r="D66" s="6"/>
      <c r="E66" s="15"/>
      <c r="F66" s="15"/>
      <c r="G66" s="15"/>
      <c r="H66" s="7"/>
      <c r="I66" s="7"/>
    </row>
    <row r="67" spans="1:9" ht="13.5">
      <c r="A67" s="11"/>
      <c r="B67" s="17" t="s">
        <v>14</v>
      </c>
      <c r="C67" s="12">
        <f>SUM(C20:C66)</f>
        <v>40037731</v>
      </c>
      <c r="D67" s="20">
        <f>SUM(D21,D24,D27,D30,D34,D37,D40,D43,D46,D49,D54,D60,D63)</f>
        <v>11492400</v>
      </c>
      <c r="E67" s="27">
        <f>(D67*100)/C67</f>
        <v>28.703924305800445</v>
      </c>
      <c r="F67" s="21"/>
      <c r="G67" s="21"/>
      <c r="H67" s="13"/>
      <c r="I67" s="28">
        <f>SUM(I20:I66)</f>
        <v>3865861.6</v>
      </c>
    </row>
    <row r="68" ht="12.75">
      <c r="C68" s="16"/>
    </row>
    <row r="69" spans="1:9" ht="13.5">
      <c r="A69" s="34" t="s">
        <v>19</v>
      </c>
      <c r="B69" s="35"/>
      <c r="C69" s="35"/>
      <c r="D69" s="35"/>
      <c r="E69" s="35"/>
      <c r="F69" s="35"/>
      <c r="G69" s="35"/>
      <c r="H69" s="35"/>
      <c r="I69" s="36"/>
    </row>
    <row r="70" spans="1:9" ht="13.5">
      <c r="A70" s="9"/>
      <c r="B70" s="9"/>
      <c r="C70" s="9"/>
      <c r="D70" s="9"/>
      <c r="E70" s="9"/>
      <c r="F70" s="9"/>
      <c r="G70" s="9"/>
      <c r="H70" s="9"/>
      <c r="I70" s="10"/>
    </row>
    <row r="71" spans="1:9" ht="13.5">
      <c r="A71" s="5">
        <v>15</v>
      </c>
      <c r="B71" s="26" t="s">
        <v>22</v>
      </c>
      <c r="C71" s="6">
        <v>1142960</v>
      </c>
      <c r="D71" s="22">
        <f>SUM(D72:D74)</f>
        <v>280000</v>
      </c>
      <c r="E71" s="32">
        <f>(D71*100)/C71</f>
        <v>24.49779519843214</v>
      </c>
      <c r="F71" s="30">
        <v>0.275</v>
      </c>
      <c r="G71" s="30">
        <v>0.275</v>
      </c>
      <c r="H71" s="31">
        <v>0</v>
      </c>
      <c r="I71" s="7">
        <f>FLOOR(G71,0.00001)*D71</f>
        <v>77000</v>
      </c>
    </row>
    <row r="72" spans="1:9" ht="13.5">
      <c r="A72" s="5"/>
      <c r="B72" s="26"/>
      <c r="C72" s="6" t="s">
        <v>28</v>
      </c>
      <c r="D72" s="22">
        <v>40000</v>
      </c>
      <c r="E72" s="32"/>
      <c r="F72" s="30"/>
      <c r="G72" s="30"/>
      <c r="H72" s="31"/>
      <c r="I72" s="7"/>
    </row>
    <row r="73" spans="1:9" ht="13.5">
      <c r="A73" s="5"/>
      <c r="B73" s="26"/>
      <c r="C73" s="6" t="s">
        <v>38</v>
      </c>
      <c r="D73" s="22">
        <v>240000</v>
      </c>
      <c r="E73" s="32"/>
      <c r="F73" s="30"/>
      <c r="G73" s="30"/>
      <c r="H73" s="31"/>
      <c r="I73" s="7"/>
    </row>
    <row r="74" spans="1:9" ht="13.5">
      <c r="A74" s="5"/>
      <c r="B74" s="26"/>
      <c r="C74" s="6"/>
      <c r="D74" s="6"/>
      <c r="E74" s="15"/>
      <c r="F74" s="15"/>
      <c r="G74" s="15"/>
      <c r="H74" s="7"/>
      <c r="I74" s="7"/>
    </row>
    <row r="75" spans="1:9" ht="13.5">
      <c r="A75" s="5">
        <v>16</v>
      </c>
      <c r="B75" s="26" t="s">
        <v>22</v>
      </c>
      <c r="C75" s="6">
        <v>8469215</v>
      </c>
      <c r="D75" s="22">
        <f>SUM(D76:D76)</f>
        <v>0</v>
      </c>
      <c r="E75" s="32">
        <f>(D75*100)/C75</f>
        <v>0</v>
      </c>
      <c r="F75" s="30">
        <v>0.275</v>
      </c>
      <c r="G75" s="30"/>
      <c r="H75" s="31">
        <v>0</v>
      </c>
      <c r="I75" s="7">
        <f>FLOOR(G75,0.00001)*D75</f>
        <v>0</v>
      </c>
    </row>
    <row r="76" spans="1:9" ht="13.5">
      <c r="A76" s="5"/>
      <c r="B76" s="26"/>
      <c r="C76" s="6" t="s">
        <v>39</v>
      </c>
      <c r="D76" s="22"/>
      <c r="E76" s="32"/>
      <c r="F76" s="30"/>
      <c r="G76" s="30"/>
      <c r="H76" s="31"/>
      <c r="I76" s="7"/>
    </row>
    <row r="77" spans="1:9" ht="13.5">
      <c r="A77" s="5"/>
      <c r="B77" s="26"/>
      <c r="C77" s="6"/>
      <c r="D77" s="6"/>
      <c r="E77" s="15"/>
      <c r="F77" s="15"/>
      <c r="G77" s="15"/>
      <c r="H77" s="7"/>
      <c r="I77" s="7"/>
    </row>
    <row r="78" spans="1:9" ht="13.5">
      <c r="A78" s="11"/>
      <c r="B78" s="17" t="s">
        <v>14</v>
      </c>
      <c r="C78" s="12">
        <f>SUM(C70:C77)</f>
        <v>9612175</v>
      </c>
      <c r="D78" s="20">
        <f>SUM(D71,D75)</f>
        <v>280000</v>
      </c>
      <c r="E78" s="27">
        <f>(D78*100)/C78</f>
        <v>2.9129723501704867</v>
      </c>
      <c r="F78" s="21"/>
      <c r="G78" s="21"/>
      <c r="H78" s="13"/>
      <c r="I78" s="28">
        <f>SUM(I70:I77)</f>
        <v>77000</v>
      </c>
    </row>
    <row r="79" ht="12.75">
      <c r="C79" s="16"/>
    </row>
    <row r="80" spans="1:9" ht="13.5">
      <c r="A80" s="18"/>
      <c r="B80" s="17" t="s">
        <v>12</v>
      </c>
      <c r="C80" s="20">
        <f>SUM(C17,C67,C78)</f>
        <v>53796646</v>
      </c>
      <c r="D80" s="20">
        <f>SUM(D17,D67,D78)</f>
        <v>15892400</v>
      </c>
      <c r="E80" s="27">
        <f>(D80*100)/C80</f>
        <v>29.541618635481477</v>
      </c>
      <c r="F80" s="19"/>
      <c r="G80" s="19"/>
      <c r="H80" s="19"/>
      <c r="I80" s="29">
        <f>SUM(I17,I67,I78)</f>
        <v>5454901.600000001</v>
      </c>
    </row>
    <row r="81" ht="12.75">
      <c r="C81" s="16"/>
    </row>
    <row r="82" ht="12.75">
      <c r="C82" s="16"/>
    </row>
    <row r="83" spans="2:3" ht="13.5">
      <c r="B83" s="5"/>
      <c r="C83" s="16"/>
    </row>
    <row r="84" spans="2:3" ht="13.5">
      <c r="B84" s="5"/>
      <c r="C84" s="16"/>
    </row>
    <row r="85" spans="2:3" ht="13.5">
      <c r="B85" s="5"/>
      <c r="C85" s="16"/>
    </row>
    <row r="86" spans="2:3" ht="13.5">
      <c r="B86" s="5"/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</sheetData>
  <mergeCells count="4">
    <mergeCell ref="A69:I69"/>
    <mergeCell ref="A8:I8"/>
    <mergeCell ref="A2:I2"/>
    <mergeCell ref="A19:I19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2007-08-23T21:38:32Z</cp:lastPrinted>
  <dcterms:created xsi:type="dcterms:W3CDTF">2005-05-09T20:19:33Z</dcterms:created>
  <dcterms:modified xsi:type="dcterms:W3CDTF">2007-09-20T20:13:42Z</dcterms:modified>
  <cp:category/>
  <cp:version/>
  <cp:contentType/>
  <cp:contentStatus/>
</cp:coreProperties>
</file>