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501 MILH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<sst xmlns="http://schemas.openxmlformats.org/spreadsheetml/2006/main" count="121" uniqueCount="53">
  <si>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</si>
  <si>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</si>
  <si>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</si>
  <si>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</si>
  <si>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</si>
  <si>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</si>
  <si>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</si>
  <si>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</si>
  <si>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</si>
  <si>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</si>
  <si>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</si>
  <si>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</si>
  <si>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</si>
  <si>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</si>
  <si>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</si>
  <si>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</si>
  <si>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</si>
  <si>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</si>
  <si>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</si>
  <si>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</si>
  <si>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Chapadão do Céu</t>
  </si>
  <si>
    <t>Jataí</t>
  </si>
  <si>
    <t>Parauna</t>
  </si>
  <si>
    <t>Porteirão</t>
  </si>
  <si>
    <t>Portelândia</t>
  </si>
  <si>
    <t>Quirinopolis</t>
  </si>
  <si>
    <t>Rio Verde</t>
  </si>
  <si>
    <t>MS</t>
  </si>
  <si>
    <t>Bonito</t>
  </si>
  <si>
    <t>Dourados</t>
  </si>
  <si>
    <t>Itaporã</t>
  </si>
  <si>
    <t>Nova Alvorada do Sul</t>
  </si>
  <si>
    <t>Nova Alvorada</t>
  </si>
  <si>
    <t>Rio Brilante</t>
  </si>
  <si>
    <t>Campo Verde</t>
  </si>
  <si>
    <t>Jaciara</t>
  </si>
  <si>
    <t>Rondonopolis</t>
  </si>
  <si>
    <t>GO</t>
  </si>
  <si>
    <t>BNM</t>
  </si>
  <si>
    <t>BMR</t>
  </si>
  <si>
    <t>BBM GO</t>
  </si>
  <si>
    <t xml:space="preserve"> BBM UB</t>
  </si>
  <si>
    <t xml:space="preserve"> BBM CE</t>
  </si>
  <si>
    <t>BHCP</t>
  </si>
  <si>
    <t xml:space="preserve"> BHCP</t>
  </si>
  <si>
    <t xml:space="preserve"> BNM</t>
  </si>
  <si>
    <t>BCMCO</t>
  </si>
  <si>
    <t xml:space="preserve"> RETIRADO</t>
  </si>
  <si>
    <t xml:space="preserve"> BBSB</t>
  </si>
  <si>
    <t xml:space="preserve"> BBO</t>
  </si>
  <si>
    <t>BBSB</t>
  </si>
  <si>
    <t>BBM CE</t>
  </si>
  <si>
    <t>AVISO DE VENDA DE MILHO EM GRÃOS – VEP Nº 501/07- 06/09/2007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</si>
</sst>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74" fontId="1" fillId="0" borderId="5" xfId="2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2" borderId="8" xfId="0" applyNumberFormat="1" applyFont="1" applyFill="1" applyBorder="1" applyAlignment="1">
      <alignment/>
    </xf>
    <xf numFmtId="180" fontId="1" fillId="0" borderId="0" xfId="20" applyNumberFormat="1" applyFont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67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74"/>
  <sheetViews>
    <sheetView tabSelected="1" workbookViewId="0" topLeftCell="A1">
      <selection activeCell="A3" sqref="A3"/>
    </sheetView>
  </sheetViews>
  <sheetFormatPr defaultColWidth="9.140625" defaultRowHeight="12.75"/>
  <cols>
    <col min="1" max="1" width="6.28125" style="0" customWidth="1"/>
    <col min="2" max="2" width="28.28125" style="0" customWidth="1"/>
    <col min="3" max="4" width="16.140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7.28125" style="0" customWidth="1"/>
  </cols>
  <sheetData>
    <row r="1" ht="72.75" customHeight="1"/>
    <row r="2" spans="1:9" ht="38.25" customHeight="1">
      <c r="A2" s="36" t="s">
        <v>52</v>
      </c>
      <c r="B2" s="36"/>
      <c r="C2" s="36"/>
      <c r="D2" s="36"/>
      <c r="E2" s="36"/>
      <c r="F2" s="36"/>
      <c r="G2" s="36"/>
      <c r="H2" s="36"/>
      <c r="I2" s="36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3" t="s">
        <v>7</v>
      </c>
      <c r="D5" s="4" t="s">
        <v>16</v>
      </c>
      <c r="E5" s="24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37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6" t="s">
        <v>20</v>
      </c>
      <c r="C10" s="6">
        <v>2103584</v>
      </c>
      <c r="D10" s="22">
        <f>SUM(D11:D15)</f>
        <v>2099500</v>
      </c>
      <c r="E10" s="32">
        <f>(D10*100)/C10</f>
        <v>99.8058551500677</v>
      </c>
      <c r="F10" s="30">
        <v>0.317</v>
      </c>
      <c r="G10" s="30">
        <v>0.321</v>
      </c>
      <c r="H10" s="31">
        <f>((G10*100)/F10)-100</f>
        <v>1.2618296529968518</v>
      </c>
      <c r="I10" s="7">
        <f>FLOOR(G10,0.00001)*D10</f>
        <v>673939.5</v>
      </c>
    </row>
    <row r="11" spans="1:9" ht="13.5">
      <c r="A11" s="5"/>
      <c r="B11" s="26"/>
      <c r="C11" s="6" t="s">
        <v>38</v>
      </c>
      <c r="D11" s="22">
        <v>600000</v>
      </c>
      <c r="E11" s="32"/>
      <c r="F11" s="30"/>
      <c r="G11" s="30"/>
      <c r="H11" s="31"/>
      <c r="I11" s="7"/>
    </row>
    <row r="12" spans="1:9" ht="13.5">
      <c r="A12" s="5"/>
      <c r="B12" s="26"/>
      <c r="C12" s="6" t="s">
        <v>39</v>
      </c>
      <c r="D12" s="22">
        <v>400000</v>
      </c>
      <c r="E12" s="32"/>
      <c r="F12" s="30"/>
      <c r="G12" s="30"/>
      <c r="H12" s="31"/>
      <c r="I12" s="7"/>
    </row>
    <row r="13" spans="1:9" ht="13.5">
      <c r="A13" s="5"/>
      <c r="B13" s="26"/>
      <c r="C13" s="6" t="s">
        <v>40</v>
      </c>
      <c r="D13" s="22">
        <v>80000</v>
      </c>
      <c r="E13" s="32"/>
      <c r="F13" s="30"/>
      <c r="G13" s="30"/>
      <c r="H13" s="31"/>
      <c r="I13" s="7"/>
    </row>
    <row r="14" spans="1:9" ht="13.5">
      <c r="A14" s="5"/>
      <c r="B14" s="26"/>
      <c r="C14" s="26" t="s">
        <v>41</v>
      </c>
      <c r="D14" s="22">
        <v>419500</v>
      </c>
      <c r="E14" s="15"/>
      <c r="F14" s="15"/>
      <c r="G14" s="15"/>
      <c r="H14" s="7"/>
      <c r="I14" s="7"/>
    </row>
    <row r="15" spans="1:9" ht="13.5">
      <c r="A15" s="5"/>
      <c r="B15" s="26"/>
      <c r="C15" s="26" t="s">
        <v>42</v>
      </c>
      <c r="D15" s="22">
        <v>600000</v>
      </c>
      <c r="E15" s="15"/>
      <c r="F15" s="15"/>
      <c r="G15" s="15"/>
      <c r="H15" s="7"/>
      <c r="I15" s="7"/>
    </row>
    <row r="16" spans="1:9" ht="13.5">
      <c r="A16" s="5"/>
      <c r="B16" s="26"/>
      <c r="C16" s="6"/>
      <c r="D16" s="6"/>
      <c r="E16" s="15"/>
      <c r="F16" s="15"/>
      <c r="G16" s="15"/>
      <c r="H16" s="7"/>
      <c r="I16" s="7"/>
    </row>
    <row r="17" spans="1:9" ht="13.5">
      <c r="A17" s="5">
        <v>2</v>
      </c>
      <c r="B17" s="26" t="s">
        <v>20</v>
      </c>
      <c r="C17" s="6">
        <v>4013135</v>
      </c>
      <c r="D17" s="22">
        <f>SUM(D18:D22)</f>
        <v>3990000</v>
      </c>
      <c r="E17" s="32">
        <f>(D17*100)/C17</f>
        <v>99.42351802269299</v>
      </c>
      <c r="F17" s="30">
        <v>0.317</v>
      </c>
      <c r="G17" s="30">
        <v>0.32</v>
      </c>
      <c r="H17" s="31">
        <f>((G17*100)/F17)-100</f>
        <v>0.9463722397476317</v>
      </c>
      <c r="I17" s="7">
        <f>FLOOR(G17,0.00001)*D17</f>
        <v>1276800</v>
      </c>
    </row>
    <row r="18" spans="1:9" ht="13.5">
      <c r="A18" s="5"/>
      <c r="B18" s="26"/>
      <c r="C18" s="6" t="s">
        <v>38</v>
      </c>
      <c r="D18" s="22">
        <v>1000000</v>
      </c>
      <c r="E18" s="32"/>
      <c r="F18" s="30"/>
      <c r="G18" s="30"/>
      <c r="H18" s="31"/>
      <c r="I18" s="7"/>
    </row>
    <row r="19" spans="1:9" ht="13.5">
      <c r="A19" s="5"/>
      <c r="B19" s="26"/>
      <c r="C19" s="6" t="s">
        <v>39</v>
      </c>
      <c r="D19" s="22">
        <v>840000</v>
      </c>
      <c r="E19" s="32"/>
      <c r="F19" s="30"/>
      <c r="G19" s="30"/>
      <c r="H19" s="31"/>
      <c r="I19" s="7"/>
    </row>
    <row r="20" spans="1:9" ht="13.5">
      <c r="A20" s="5"/>
      <c r="B20" s="26"/>
      <c r="C20" s="6" t="s">
        <v>40</v>
      </c>
      <c r="D20" s="22">
        <v>280000</v>
      </c>
      <c r="E20" s="32"/>
      <c r="F20" s="30"/>
      <c r="G20" s="30"/>
      <c r="H20" s="31"/>
      <c r="I20" s="7"/>
    </row>
    <row r="21" spans="1:9" ht="13.5">
      <c r="A21" s="5"/>
      <c r="B21" s="26"/>
      <c r="C21" s="26" t="s">
        <v>41</v>
      </c>
      <c r="D21" s="22">
        <v>990000</v>
      </c>
      <c r="E21" s="15"/>
      <c r="F21" s="15"/>
      <c r="G21" s="15"/>
      <c r="H21" s="7"/>
      <c r="I21" s="7"/>
    </row>
    <row r="22" spans="1:9" ht="13.5">
      <c r="A22" s="5"/>
      <c r="B22" s="26"/>
      <c r="C22" s="26" t="s">
        <v>42</v>
      </c>
      <c r="D22" s="22">
        <v>880000</v>
      </c>
      <c r="E22" s="15"/>
      <c r="F22" s="15"/>
      <c r="G22" s="15"/>
      <c r="H22" s="7"/>
      <c r="I22" s="7"/>
    </row>
    <row r="23" spans="1:9" ht="13.5">
      <c r="A23" s="5"/>
      <c r="B23" s="26"/>
      <c r="C23" s="6"/>
      <c r="D23" s="6"/>
      <c r="E23" s="15"/>
      <c r="F23" s="15"/>
      <c r="G23" s="15"/>
      <c r="H23" s="7"/>
      <c r="I23" s="7"/>
    </row>
    <row r="24" spans="1:9" ht="13.5">
      <c r="A24" s="5">
        <v>3</v>
      </c>
      <c r="B24" s="26" t="s">
        <v>20</v>
      </c>
      <c r="C24" s="6">
        <v>1700</v>
      </c>
      <c r="D24" s="22">
        <f>SUM(D25)</f>
        <v>0</v>
      </c>
      <c r="E24" s="32">
        <f>(D24*100)/C24</f>
        <v>0</v>
      </c>
      <c r="F24" s="30">
        <v>0.317</v>
      </c>
      <c r="G24" s="30"/>
      <c r="H24" s="31">
        <v>0</v>
      </c>
      <c r="I24" s="7">
        <f>FLOOR(G24,0.00001)*D24</f>
        <v>0</v>
      </c>
    </row>
    <row r="25" spans="1:9" ht="13.5">
      <c r="A25" s="5"/>
      <c r="B25" s="26"/>
      <c r="C25" s="26" t="s">
        <v>47</v>
      </c>
      <c r="D25" s="22"/>
      <c r="E25" s="15"/>
      <c r="F25" s="15"/>
      <c r="G25" s="15"/>
      <c r="H25" s="7"/>
      <c r="I25" s="7"/>
    </row>
    <row r="26" spans="1:9" ht="13.5">
      <c r="A26" s="5"/>
      <c r="B26" s="26"/>
      <c r="C26" s="6"/>
      <c r="D26" s="6"/>
      <c r="E26" s="15"/>
      <c r="F26" s="15"/>
      <c r="G26" s="15"/>
      <c r="H26" s="7"/>
      <c r="I26" s="7"/>
    </row>
    <row r="27" spans="1:9" ht="13.5">
      <c r="A27" s="5">
        <v>4</v>
      </c>
      <c r="B27" s="26" t="s">
        <v>20</v>
      </c>
      <c r="C27" s="6">
        <v>5100</v>
      </c>
      <c r="D27" s="22">
        <f>SUM(D28)</f>
        <v>0</v>
      </c>
      <c r="E27" s="32">
        <f>(D27*100)/C27</f>
        <v>0</v>
      </c>
      <c r="F27" s="30">
        <v>0.317</v>
      </c>
      <c r="G27" s="30"/>
      <c r="H27" s="31">
        <v>0</v>
      </c>
      <c r="I27" s="7">
        <f>FLOOR(G27,0.00001)*D27</f>
        <v>0</v>
      </c>
    </row>
    <row r="28" spans="1:9" ht="13.5">
      <c r="A28" s="5"/>
      <c r="B28" s="26"/>
      <c r="C28" s="26" t="s">
        <v>47</v>
      </c>
      <c r="D28" s="22"/>
      <c r="E28" s="15"/>
      <c r="F28" s="15"/>
      <c r="G28" s="15"/>
      <c r="H28" s="7"/>
      <c r="I28" s="7"/>
    </row>
    <row r="29" spans="1:9" ht="13.5">
      <c r="A29" s="5"/>
      <c r="B29" s="26"/>
      <c r="C29" s="6"/>
      <c r="D29" s="6"/>
      <c r="E29" s="15"/>
      <c r="F29" s="15"/>
      <c r="G29" s="15"/>
      <c r="H29" s="7"/>
      <c r="I29" s="7"/>
    </row>
    <row r="30" spans="1:9" ht="13.5">
      <c r="A30" s="5">
        <v>5</v>
      </c>
      <c r="B30" s="26" t="s">
        <v>20</v>
      </c>
      <c r="C30" s="6">
        <v>3134231</v>
      </c>
      <c r="D30" s="22">
        <f>SUM(D31:D34)</f>
        <v>3112000</v>
      </c>
      <c r="E30" s="32">
        <f>(D30*100)/C30</f>
        <v>99.29070320598578</v>
      </c>
      <c r="F30" s="30">
        <v>0.317</v>
      </c>
      <c r="G30" s="30">
        <v>0.318</v>
      </c>
      <c r="H30" s="31">
        <f>((G30*100)/F30)-100</f>
        <v>0.31545741324920584</v>
      </c>
      <c r="I30" s="7">
        <f>FLOOR(G30,0.00001)*D30</f>
        <v>989616</v>
      </c>
    </row>
    <row r="31" spans="1:9" ht="13.5">
      <c r="A31" s="5"/>
      <c r="B31" s="26"/>
      <c r="C31" s="6" t="s">
        <v>39</v>
      </c>
      <c r="D31" s="22">
        <v>1160000</v>
      </c>
      <c r="E31" s="32"/>
      <c r="F31" s="30"/>
      <c r="G31" s="30"/>
      <c r="H31" s="31"/>
      <c r="I31" s="7"/>
    </row>
    <row r="32" spans="1:9" ht="13.5">
      <c r="A32" s="5"/>
      <c r="B32" s="26"/>
      <c r="C32" s="6" t="s">
        <v>43</v>
      </c>
      <c r="D32" s="22">
        <v>1032000</v>
      </c>
      <c r="E32" s="32"/>
      <c r="F32" s="30"/>
      <c r="G32" s="30"/>
      <c r="H32" s="31"/>
      <c r="I32" s="7"/>
    </row>
    <row r="33" spans="1:9" ht="13.5">
      <c r="A33" s="5"/>
      <c r="B33" s="26"/>
      <c r="C33" s="6" t="s">
        <v>40</v>
      </c>
      <c r="D33" s="22">
        <v>240000</v>
      </c>
      <c r="E33" s="32"/>
      <c r="F33" s="30"/>
      <c r="G33" s="30"/>
      <c r="H33" s="31"/>
      <c r="I33" s="7"/>
    </row>
    <row r="34" spans="1:9" ht="13.5">
      <c r="A34" s="5"/>
      <c r="B34" s="26"/>
      <c r="C34" s="26" t="s">
        <v>42</v>
      </c>
      <c r="D34" s="22">
        <v>680000</v>
      </c>
      <c r="E34" s="15"/>
      <c r="F34" s="15"/>
      <c r="G34" s="15"/>
      <c r="H34" s="7"/>
      <c r="I34" s="7"/>
    </row>
    <row r="35" spans="1:9" ht="13.5">
      <c r="A35" s="5"/>
      <c r="B35" s="26"/>
      <c r="C35" s="6"/>
      <c r="D35" s="6"/>
      <c r="E35" s="15"/>
      <c r="F35" s="15"/>
      <c r="G35" s="15"/>
      <c r="H35" s="7"/>
      <c r="I35" s="7"/>
    </row>
    <row r="36" spans="1:9" ht="13.5">
      <c r="A36" s="5">
        <v>6</v>
      </c>
      <c r="B36" s="26" t="s">
        <v>21</v>
      </c>
      <c r="C36" s="6">
        <v>323700</v>
      </c>
      <c r="D36" s="22">
        <f>SUM(D37:D40)</f>
        <v>318500</v>
      </c>
      <c r="E36" s="32">
        <f>(D36*100)/C36</f>
        <v>98.39357429718875</v>
      </c>
      <c r="F36" s="30">
        <v>0.317</v>
      </c>
      <c r="G36" s="30">
        <v>0.335</v>
      </c>
      <c r="H36" s="31">
        <f>((G36*100)/F36)-100</f>
        <v>5.678233438485805</v>
      </c>
      <c r="I36" s="7">
        <f>FLOOR(G36,0.00001)*D36</f>
        <v>106697.5</v>
      </c>
    </row>
    <row r="37" spans="1:9" ht="13.5">
      <c r="A37" s="5"/>
      <c r="B37" s="26"/>
      <c r="C37" s="6" t="s">
        <v>38</v>
      </c>
      <c r="D37" s="22">
        <v>39500</v>
      </c>
      <c r="E37" s="32"/>
      <c r="F37" s="30"/>
      <c r="G37" s="30"/>
      <c r="H37" s="31"/>
      <c r="I37" s="7"/>
    </row>
    <row r="38" spans="1:9" ht="13.5">
      <c r="A38" s="5"/>
      <c r="B38" s="26"/>
      <c r="C38" s="6" t="s">
        <v>39</v>
      </c>
      <c r="D38" s="22">
        <v>120000</v>
      </c>
      <c r="E38" s="32"/>
      <c r="F38" s="30"/>
      <c r="G38" s="30"/>
      <c r="H38" s="31"/>
      <c r="I38" s="7"/>
    </row>
    <row r="39" spans="1:9" ht="13.5">
      <c r="A39" s="5"/>
      <c r="B39" s="26"/>
      <c r="C39" s="6" t="s">
        <v>40</v>
      </c>
      <c r="D39" s="22">
        <v>80000</v>
      </c>
      <c r="E39" s="32"/>
      <c r="F39" s="30"/>
      <c r="G39" s="30"/>
      <c r="H39" s="31"/>
      <c r="I39" s="7"/>
    </row>
    <row r="40" spans="1:9" ht="13.5">
      <c r="A40" s="5"/>
      <c r="B40" s="26"/>
      <c r="C40" s="26" t="s">
        <v>41</v>
      </c>
      <c r="D40" s="22">
        <v>79000</v>
      </c>
      <c r="E40" s="15"/>
      <c r="F40" s="15"/>
      <c r="G40" s="15"/>
      <c r="H40" s="7"/>
      <c r="I40" s="7"/>
    </row>
    <row r="41" spans="1:9" ht="13.5">
      <c r="A41" s="5"/>
      <c r="B41" s="26"/>
      <c r="C41" s="6"/>
      <c r="D41" s="6"/>
      <c r="E41" s="15"/>
      <c r="F41" s="15"/>
      <c r="G41" s="15"/>
      <c r="H41" s="7"/>
      <c r="I41" s="7"/>
    </row>
    <row r="42" spans="1:9" ht="13.5">
      <c r="A42" s="5">
        <v>7</v>
      </c>
      <c r="B42" s="26" t="s">
        <v>21</v>
      </c>
      <c r="C42" s="6">
        <v>2842180</v>
      </c>
      <c r="D42" s="22">
        <f>SUM(D43:D47)</f>
        <v>2816100</v>
      </c>
      <c r="E42" s="32">
        <f>(D42*100)/C42</f>
        <v>99.08239449999648</v>
      </c>
      <c r="F42" s="30">
        <v>0.317</v>
      </c>
      <c r="G42" s="30">
        <v>0.338</v>
      </c>
      <c r="H42" s="31">
        <f>((G42*100)/F42)-100</f>
        <v>6.624605678233451</v>
      </c>
      <c r="I42" s="7">
        <f>FLOOR(G42,0.00001)*D42</f>
        <v>951841.8</v>
      </c>
    </row>
    <row r="43" spans="1:9" ht="13.5">
      <c r="A43" s="5"/>
      <c r="B43" s="26"/>
      <c r="C43" s="6" t="s">
        <v>38</v>
      </c>
      <c r="D43" s="22">
        <v>800000</v>
      </c>
      <c r="E43" s="32"/>
      <c r="F43" s="30"/>
      <c r="G43" s="30"/>
      <c r="H43" s="31"/>
      <c r="I43" s="7"/>
    </row>
    <row r="44" spans="1:9" ht="13.5">
      <c r="A44" s="5"/>
      <c r="B44" s="26"/>
      <c r="C44" s="6" t="s">
        <v>39</v>
      </c>
      <c r="D44" s="22">
        <v>500000</v>
      </c>
      <c r="E44" s="32"/>
      <c r="F44" s="30"/>
      <c r="G44" s="30"/>
      <c r="H44" s="31"/>
      <c r="I44" s="7"/>
    </row>
    <row r="45" spans="1:9" ht="13.5">
      <c r="A45" s="5"/>
      <c r="B45" s="26"/>
      <c r="C45" s="6" t="s">
        <v>43</v>
      </c>
      <c r="D45" s="22">
        <v>1076100</v>
      </c>
      <c r="E45" s="32"/>
      <c r="F45" s="30"/>
      <c r="G45" s="30"/>
      <c r="H45" s="31"/>
      <c r="I45" s="7"/>
    </row>
    <row r="46" spans="1:9" ht="13.5">
      <c r="A46" s="5"/>
      <c r="B46" s="26"/>
      <c r="C46" s="6" t="s">
        <v>40</v>
      </c>
      <c r="D46" s="22">
        <v>80000</v>
      </c>
      <c r="E46" s="32"/>
      <c r="F46" s="30"/>
      <c r="G46" s="30"/>
      <c r="H46" s="31"/>
      <c r="I46" s="7"/>
    </row>
    <row r="47" spans="1:9" ht="13.5">
      <c r="A47" s="5"/>
      <c r="B47" s="26"/>
      <c r="C47" s="26" t="s">
        <v>42</v>
      </c>
      <c r="D47" s="22">
        <v>360000</v>
      </c>
      <c r="E47" s="15"/>
      <c r="F47" s="15"/>
      <c r="G47" s="15"/>
      <c r="H47" s="7"/>
      <c r="I47" s="7"/>
    </row>
    <row r="48" spans="1:9" ht="13.5">
      <c r="A48" s="5"/>
      <c r="B48" s="26"/>
      <c r="C48" s="6"/>
      <c r="D48" s="6"/>
      <c r="E48" s="15"/>
      <c r="F48" s="15"/>
      <c r="G48" s="15"/>
      <c r="H48" s="7"/>
      <c r="I48" s="7"/>
    </row>
    <row r="49" spans="1:9" ht="13.5">
      <c r="A49" s="5">
        <v>8</v>
      </c>
      <c r="B49" s="26" t="s">
        <v>21</v>
      </c>
      <c r="C49" s="6">
        <v>627667</v>
      </c>
      <c r="D49" s="22">
        <f>SUM(D50:D51)</f>
        <v>600000</v>
      </c>
      <c r="E49" s="32">
        <f>(D49*100)/C49</f>
        <v>95.59208943595888</v>
      </c>
      <c r="F49" s="30">
        <v>0.317</v>
      </c>
      <c r="G49" s="30">
        <v>0.342</v>
      </c>
      <c r="H49" s="31">
        <f>((G49*100)/F49)-100</f>
        <v>7.886435331230288</v>
      </c>
      <c r="I49" s="7">
        <f>FLOOR(G49,0.00001)*D49</f>
        <v>205200.00000000003</v>
      </c>
    </row>
    <row r="50" spans="1:9" ht="13.5">
      <c r="A50" s="5"/>
      <c r="B50" s="26"/>
      <c r="C50" s="6" t="s">
        <v>39</v>
      </c>
      <c r="D50" s="22">
        <v>400000</v>
      </c>
      <c r="E50" s="32"/>
      <c r="F50" s="30"/>
      <c r="G50" s="30"/>
      <c r="H50" s="31"/>
      <c r="I50" s="7"/>
    </row>
    <row r="51" spans="1:9" ht="13.5">
      <c r="A51" s="5"/>
      <c r="B51" s="26"/>
      <c r="C51" s="6" t="s">
        <v>43</v>
      </c>
      <c r="D51" s="22">
        <v>200000</v>
      </c>
      <c r="E51" s="32"/>
      <c r="F51" s="30"/>
      <c r="G51" s="30"/>
      <c r="H51" s="31"/>
      <c r="I51" s="7"/>
    </row>
    <row r="52" spans="1:9" ht="13.5">
      <c r="A52" s="5"/>
      <c r="B52" s="26"/>
      <c r="C52" s="6"/>
      <c r="D52" s="6"/>
      <c r="E52" s="15"/>
      <c r="F52" s="15"/>
      <c r="G52" s="15"/>
      <c r="H52" s="7"/>
      <c r="I52" s="7"/>
    </row>
    <row r="53" spans="1:9" ht="13.5">
      <c r="A53" s="5">
        <v>9</v>
      </c>
      <c r="B53" s="26" t="s">
        <v>21</v>
      </c>
      <c r="C53" s="6">
        <v>1583820</v>
      </c>
      <c r="D53" s="22">
        <f>SUM(D54:D57)</f>
        <v>1559500</v>
      </c>
      <c r="E53" s="32">
        <f>(D53*100)/C53</f>
        <v>98.4644719728252</v>
      </c>
      <c r="F53" s="30">
        <v>0.317</v>
      </c>
      <c r="G53" s="30">
        <v>0.343</v>
      </c>
      <c r="H53" s="31">
        <f>((G53*100)/F53)-100</f>
        <v>8.201892744479508</v>
      </c>
      <c r="I53" s="7">
        <f>FLOOR(G53,0.00001)*D53</f>
        <v>534908.5</v>
      </c>
    </row>
    <row r="54" spans="1:9" ht="13.5">
      <c r="A54" s="5"/>
      <c r="B54" s="26"/>
      <c r="C54" s="6" t="s">
        <v>38</v>
      </c>
      <c r="D54" s="22">
        <v>39500</v>
      </c>
      <c r="E54" s="32"/>
      <c r="F54" s="30"/>
      <c r="G54" s="30"/>
      <c r="H54" s="31"/>
      <c r="I54" s="7"/>
    </row>
    <row r="55" spans="1:9" ht="13.5">
      <c r="A55" s="5"/>
      <c r="B55" s="26"/>
      <c r="C55" s="6" t="s">
        <v>39</v>
      </c>
      <c r="D55" s="22">
        <v>800000</v>
      </c>
      <c r="E55" s="32"/>
      <c r="F55" s="30"/>
      <c r="G55" s="30"/>
      <c r="H55" s="31"/>
      <c r="I55" s="7"/>
    </row>
    <row r="56" spans="1:9" ht="13.5">
      <c r="A56" s="5"/>
      <c r="B56" s="26"/>
      <c r="C56" s="26" t="s">
        <v>44</v>
      </c>
      <c r="D56" s="22">
        <v>600000</v>
      </c>
      <c r="E56" s="15"/>
      <c r="F56" s="15"/>
      <c r="G56" s="15"/>
      <c r="H56" s="7"/>
      <c r="I56" s="7"/>
    </row>
    <row r="57" spans="1:9" ht="13.5">
      <c r="A57" s="5"/>
      <c r="B57" s="26"/>
      <c r="C57" s="26" t="s">
        <v>42</v>
      </c>
      <c r="D57" s="22">
        <v>120000</v>
      </c>
      <c r="E57" s="15"/>
      <c r="F57" s="15"/>
      <c r="G57" s="15"/>
      <c r="H57" s="7"/>
      <c r="I57" s="7"/>
    </row>
    <row r="58" spans="1:9" ht="13.5">
      <c r="A58" s="5"/>
      <c r="B58" s="26"/>
      <c r="C58" s="6"/>
      <c r="D58" s="6"/>
      <c r="E58" s="15"/>
      <c r="F58" s="15"/>
      <c r="G58" s="15"/>
      <c r="H58" s="7"/>
      <c r="I58" s="7"/>
    </row>
    <row r="59" spans="1:9" ht="13.5">
      <c r="A59" s="5">
        <v>10</v>
      </c>
      <c r="B59" s="26" t="s">
        <v>22</v>
      </c>
      <c r="C59" s="6">
        <v>210000</v>
      </c>
      <c r="D59" s="22">
        <f>SUM(D60)</f>
        <v>79600</v>
      </c>
      <c r="E59" s="32">
        <f>(D59*100)/C59</f>
        <v>37.904761904761905</v>
      </c>
      <c r="F59" s="30">
        <v>0.317</v>
      </c>
      <c r="G59" s="30">
        <v>0.346</v>
      </c>
      <c r="H59" s="31">
        <f>((G59*100)/F59)-100</f>
        <v>9.148264984227112</v>
      </c>
      <c r="I59" s="7">
        <f>FLOOR(G59,0.00001)*D59</f>
        <v>27541.600000000002</v>
      </c>
    </row>
    <row r="60" spans="1:9" ht="13.5">
      <c r="A60" s="5"/>
      <c r="B60" s="26"/>
      <c r="C60" s="26" t="s">
        <v>44</v>
      </c>
      <c r="D60" s="22">
        <v>79600</v>
      </c>
      <c r="E60" s="15"/>
      <c r="F60" s="15"/>
      <c r="G60" s="15"/>
      <c r="H60" s="7"/>
      <c r="I60" s="7"/>
    </row>
    <row r="61" spans="1:9" ht="13.5">
      <c r="A61" s="5"/>
      <c r="B61" s="26"/>
      <c r="C61" s="6"/>
      <c r="D61" s="6"/>
      <c r="E61" s="15"/>
      <c r="F61" s="15"/>
      <c r="G61" s="15"/>
      <c r="H61" s="7"/>
      <c r="I61" s="7"/>
    </row>
    <row r="62" spans="1:9" ht="13.5">
      <c r="A62" s="5">
        <v>11</v>
      </c>
      <c r="B62" s="26" t="s">
        <v>23</v>
      </c>
      <c r="C62" s="6">
        <v>6440</v>
      </c>
      <c r="D62" s="22">
        <f>SUM(D63)</f>
        <v>6440</v>
      </c>
      <c r="E62" s="32">
        <f>(D62*100)/C62</f>
        <v>100</v>
      </c>
      <c r="F62" s="30">
        <v>0.317</v>
      </c>
      <c r="G62" s="30">
        <v>0.317</v>
      </c>
      <c r="H62" s="31">
        <f>((G62*100)/F62)-100</f>
        <v>0</v>
      </c>
      <c r="I62" s="7">
        <f>FLOOR(G62,0.00001)*D62</f>
        <v>2041.48</v>
      </c>
    </row>
    <row r="63" spans="1:9" ht="13.5">
      <c r="A63" s="5"/>
      <c r="B63" s="26"/>
      <c r="C63" s="26" t="s">
        <v>44</v>
      </c>
      <c r="D63" s="22">
        <v>6440</v>
      </c>
      <c r="E63" s="15"/>
      <c r="F63" s="15"/>
      <c r="G63" s="15"/>
      <c r="H63" s="7"/>
      <c r="I63" s="7"/>
    </row>
    <row r="64" spans="1:9" ht="13.5">
      <c r="A64" s="5"/>
      <c r="B64" s="26"/>
      <c r="C64" s="6"/>
      <c r="D64" s="6"/>
      <c r="E64" s="15"/>
      <c r="F64" s="15"/>
      <c r="G64" s="15"/>
      <c r="H64" s="7"/>
      <c r="I64" s="7"/>
    </row>
    <row r="65" spans="1:9" ht="13.5">
      <c r="A65" s="5">
        <v>12</v>
      </c>
      <c r="B65" s="26" t="s">
        <v>24</v>
      </c>
      <c r="C65" s="6">
        <v>1559137</v>
      </c>
      <c r="D65" s="22">
        <f>SUM(D66:D68)</f>
        <v>1559000</v>
      </c>
      <c r="E65" s="32">
        <f>(D65*100)/C65</f>
        <v>99.99121308775304</v>
      </c>
      <c r="F65" s="30">
        <v>0.317</v>
      </c>
      <c r="G65" s="30">
        <v>0.335</v>
      </c>
      <c r="H65" s="31">
        <f>((G65*100)/F65)-100</f>
        <v>5.678233438485805</v>
      </c>
      <c r="I65" s="7">
        <f>FLOOR(G65,0.00001)*D65</f>
        <v>522265.00000000006</v>
      </c>
    </row>
    <row r="66" spans="1:9" ht="13.5">
      <c r="A66" s="5"/>
      <c r="B66" s="26"/>
      <c r="C66" s="6" t="s">
        <v>38</v>
      </c>
      <c r="D66" s="22">
        <v>79000</v>
      </c>
      <c r="E66" s="32"/>
      <c r="F66" s="30"/>
      <c r="G66" s="30"/>
      <c r="H66" s="31"/>
      <c r="I66" s="7"/>
    </row>
    <row r="67" spans="1:9" ht="13.5">
      <c r="A67" s="5"/>
      <c r="B67" s="26"/>
      <c r="C67" s="6" t="s">
        <v>39</v>
      </c>
      <c r="D67" s="22">
        <v>960000</v>
      </c>
      <c r="E67" s="32"/>
      <c r="F67" s="30"/>
      <c r="G67" s="30"/>
      <c r="H67" s="31"/>
      <c r="I67" s="7"/>
    </row>
    <row r="68" spans="1:9" ht="13.5">
      <c r="A68" s="5"/>
      <c r="B68" s="26"/>
      <c r="C68" s="26" t="s">
        <v>44</v>
      </c>
      <c r="D68" s="22">
        <v>520000</v>
      </c>
      <c r="E68" s="15"/>
      <c r="F68" s="15"/>
      <c r="G68" s="15"/>
      <c r="H68" s="7"/>
      <c r="I68" s="7"/>
    </row>
    <row r="69" spans="1:9" ht="13.5">
      <c r="A69" s="5"/>
      <c r="B69" s="26"/>
      <c r="C69" s="6"/>
      <c r="D69" s="6"/>
      <c r="E69" s="15"/>
      <c r="F69" s="15"/>
      <c r="G69" s="15"/>
      <c r="H69" s="7"/>
      <c r="I69" s="7"/>
    </row>
    <row r="70" spans="1:9" ht="13.5">
      <c r="A70" s="5">
        <v>13</v>
      </c>
      <c r="B70" s="26" t="s">
        <v>24</v>
      </c>
      <c r="C70" s="6">
        <v>214153</v>
      </c>
      <c r="D70" s="22">
        <f>SUM(D71:D72)</f>
        <v>200000</v>
      </c>
      <c r="E70" s="32">
        <f>(D70*100)/C70</f>
        <v>93.39117360018305</v>
      </c>
      <c r="F70" s="30">
        <v>0.317</v>
      </c>
      <c r="G70" s="30">
        <v>0.336</v>
      </c>
      <c r="H70" s="31">
        <f>((G70*100)/F70)-100</f>
        <v>5.993690851735025</v>
      </c>
      <c r="I70" s="7">
        <f>FLOOR(G70,0.00001)*D70</f>
        <v>67200</v>
      </c>
    </row>
    <row r="71" spans="1:9" ht="13.5">
      <c r="A71" s="5"/>
      <c r="B71" s="26"/>
      <c r="C71" s="6" t="s">
        <v>39</v>
      </c>
      <c r="D71" s="22">
        <v>80000</v>
      </c>
      <c r="E71" s="32"/>
      <c r="F71" s="30"/>
      <c r="G71" s="30"/>
      <c r="H71" s="31"/>
      <c r="I71" s="7"/>
    </row>
    <row r="72" spans="1:9" ht="13.5">
      <c r="A72" s="5"/>
      <c r="B72" s="26"/>
      <c r="C72" s="26" t="s">
        <v>44</v>
      </c>
      <c r="D72" s="22">
        <v>120000</v>
      </c>
      <c r="E72" s="15"/>
      <c r="F72" s="15"/>
      <c r="G72" s="15"/>
      <c r="H72" s="7"/>
      <c r="I72" s="7"/>
    </row>
    <row r="73" spans="1:9" ht="13.5">
      <c r="A73" s="5"/>
      <c r="B73" s="26"/>
      <c r="C73" s="6"/>
      <c r="D73" s="6"/>
      <c r="E73" s="15"/>
      <c r="F73" s="15"/>
      <c r="G73" s="15"/>
      <c r="H73" s="7"/>
      <c r="I73" s="7"/>
    </row>
    <row r="74" spans="1:9" ht="13.5">
      <c r="A74" s="5">
        <v>14</v>
      </c>
      <c r="B74" s="26" t="s">
        <v>25</v>
      </c>
      <c r="C74" s="6">
        <v>9500</v>
      </c>
      <c r="D74" s="22">
        <f>SUM(D75)</f>
        <v>9500</v>
      </c>
      <c r="E74" s="32">
        <f>(D74*100)/C74</f>
        <v>100</v>
      </c>
      <c r="F74" s="30">
        <v>0.317</v>
      </c>
      <c r="G74" s="30">
        <v>0.317</v>
      </c>
      <c r="H74" s="31">
        <f>((G74*100)/F74)-100</f>
        <v>0</v>
      </c>
      <c r="I74" s="7">
        <f>FLOOR(G74,0.00001)*D74</f>
        <v>3011.5</v>
      </c>
    </row>
    <row r="75" spans="1:9" ht="13.5">
      <c r="A75" s="5"/>
      <c r="B75" s="26"/>
      <c r="C75" s="26" t="s">
        <v>45</v>
      </c>
      <c r="D75" s="22">
        <v>9500</v>
      </c>
      <c r="E75" s="15"/>
      <c r="F75" s="15"/>
      <c r="G75" s="15"/>
      <c r="H75" s="7"/>
      <c r="I75" s="7"/>
    </row>
    <row r="76" spans="1:9" ht="13.5">
      <c r="A76" s="5"/>
      <c r="B76" s="26"/>
      <c r="C76" s="6"/>
      <c r="D76" s="6"/>
      <c r="E76" s="15"/>
      <c r="F76" s="15"/>
      <c r="G76" s="15"/>
      <c r="H76" s="7"/>
      <c r="I76" s="7"/>
    </row>
    <row r="77" spans="1:9" ht="13.5">
      <c r="A77" s="5">
        <v>15</v>
      </c>
      <c r="B77" s="26" t="s">
        <v>26</v>
      </c>
      <c r="C77" s="6">
        <v>6704</v>
      </c>
      <c r="D77" s="22">
        <f>SUM(D78)</f>
        <v>6704</v>
      </c>
      <c r="E77" s="32">
        <f>(D77*100)/C77</f>
        <v>100</v>
      </c>
      <c r="F77" s="30">
        <v>0.317</v>
      </c>
      <c r="G77" s="30">
        <v>0.317</v>
      </c>
      <c r="H77" s="31">
        <f>((G77*100)/F77)-100</f>
        <v>0</v>
      </c>
      <c r="I77" s="7">
        <f>FLOOR(G77,0.00001)*D77</f>
        <v>2125.168</v>
      </c>
    </row>
    <row r="78" spans="1:9" ht="13.5">
      <c r="A78" s="5"/>
      <c r="B78" s="26"/>
      <c r="C78" s="26" t="s">
        <v>44</v>
      </c>
      <c r="D78" s="22">
        <v>6704</v>
      </c>
      <c r="E78" s="15"/>
      <c r="F78" s="15"/>
      <c r="G78" s="15"/>
      <c r="H78" s="7"/>
      <c r="I78" s="7"/>
    </row>
    <row r="79" spans="1:9" ht="13.5">
      <c r="A79" s="5"/>
      <c r="B79" s="26"/>
      <c r="C79" s="6"/>
      <c r="D79" s="6"/>
      <c r="E79" s="15"/>
      <c r="F79" s="15"/>
      <c r="G79" s="15"/>
      <c r="H79" s="7"/>
      <c r="I79" s="7"/>
    </row>
    <row r="80" spans="1:9" ht="13.5">
      <c r="A80" s="5">
        <v>16</v>
      </c>
      <c r="B80" s="26" t="s">
        <v>26</v>
      </c>
      <c r="C80" s="6">
        <v>1279573</v>
      </c>
      <c r="D80" s="22">
        <f>SUM(D81:D85)</f>
        <v>1079600</v>
      </c>
      <c r="E80" s="32">
        <f>(D80*100)/C80</f>
        <v>84.37189593716029</v>
      </c>
      <c r="F80" s="30">
        <v>0.317</v>
      </c>
      <c r="G80" s="30">
        <v>0.347</v>
      </c>
      <c r="H80" s="31">
        <f>((G80*100)/F80)-100</f>
        <v>9.463722397476332</v>
      </c>
      <c r="I80" s="7">
        <f>FLOOR(G80,0.00001)*D80</f>
        <v>374621.2</v>
      </c>
    </row>
    <row r="81" spans="1:9" ht="13.5">
      <c r="A81" s="5"/>
      <c r="B81" s="26"/>
      <c r="C81" s="6" t="s">
        <v>38</v>
      </c>
      <c r="D81" s="22">
        <v>200000</v>
      </c>
      <c r="E81" s="32"/>
      <c r="F81" s="30"/>
      <c r="G81" s="30"/>
      <c r="H81" s="31"/>
      <c r="I81" s="7"/>
    </row>
    <row r="82" spans="1:9" ht="13.5">
      <c r="A82" s="5"/>
      <c r="B82" s="26"/>
      <c r="C82" s="6" t="s">
        <v>46</v>
      </c>
      <c r="D82" s="22">
        <v>440000</v>
      </c>
      <c r="E82" s="32"/>
      <c r="F82" s="30"/>
      <c r="G82" s="30"/>
      <c r="H82" s="31"/>
      <c r="I82" s="7"/>
    </row>
    <row r="83" spans="1:9" ht="13.5">
      <c r="A83" s="5"/>
      <c r="B83" s="26"/>
      <c r="C83" s="6" t="s">
        <v>43</v>
      </c>
      <c r="D83" s="22">
        <v>279600</v>
      </c>
      <c r="E83" s="32"/>
      <c r="F83" s="30"/>
      <c r="G83" s="30"/>
      <c r="H83" s="31"/>
      <c r="I83" s="7"/>
    </row>
    <row r="84" spans="1:9" ht="13.5">
      <c r="A84" s="5"/>
      <c r="B84" s="26"/>
      <c r="C84" s="26" t="s">
        <v>41</v>
      </c>
      <c r="D84" s="22">
        <v>80000</v>
      </c>
      <c r="E84" s="15"/>
      <c r="F84" s="15"/>
      <c r="G84" s="15"/>
      <c r="H84" s="7"/>
      <c r="I84" s="7"/>
    </row>
    <row r="85" spans="1:9" ht="13.5">
      <c r="A85" s="5"/>
      <c r="B85" s="26"/>
      <c r="C85" s="26" t="s">
        <v>42</v>
      </c>
      <c r="D85" s="22">
        <v>80000</v>
      </c>
      <c r="E85" s="15"/>
      <c r="F85" s="15"/>
      <c r="G85" s="15"/>
      <c r="H85" s="7"/>
      <c r="I85" s="7"/>
    </row>
    <row r="86" spans="1:9" ht="13.5">
      <c r="A86" s="5"/>
      <c r="B86" s="26"/>
      <c r="C86" s="6"/>
      <c r="D86" s="6"/>
      <c r="E86" s="15"/>
      <c r="F86" s="15"/>
      <c r="G86" s="15"/>
      <c r="H86" s="7"/>
      <c r="I86" s="7"/>
    </row>
    <row r="87" spans="1:9" ht="13.5">
      <c r="A87" s="5">
        <v>17</v>
      </c>
      <c r="B87" s="26" t="s">
        <v>26</v>
      </c>
      <c r="C87" s="6">
        <v>52360</v>
      </c>
      <c r="D87" s="22">
        <f>SUM(D88)</f>
        <v>52360</v>
      </c>
      <c r="E87" s="32">
        <f>(D87*100)/C87</f>
        <v>100</v>
      </c>
      <c r="F87" s="30">
        <v>0.317</v>
      </c>
      <c r="G87" s="30">
        <v>0.342</v>
      </c>
      <c r="H87" s="31">
        <f>((G87*100)/F87)-100</f>
        <v>7.886435331230288</v>
      </c>
      <c r="I87" s="7">
        <f>FLOOR(G87,0.00001)*D87</f>
        <v>17907.120000000003</v>
      </c>
    </row>
    <row r="88" spans="1:9" ht="13.5">
      <c r="A88" s="5"/>
      <c r="B88" s="26"/>
      <c r="C88" s="26" t="s">
        <v>42</v>
      </c>
      <c r="D88" s="22">
        <v>52360</v>
      </c>
      <c r="E88" s="15"/>
      <c r="F88" s="15"/>
      <c r="G88" s="15"/>
      <c r="H88" s="7"/>
      <c r="I88" s="7"/>
    </row>
    <row r="89" spans="1:9" ht="13.5">
      <c r="A89" s="5"/>
      <c r="B89" s="26"/>
      <c r="C89" s="6"/>
      <c r="D89" s="6"/>
      <c r="E89" s="15"/>
      <c r="F89" s="15"/>
      <c r="G89" s="15"/>
      <c r="H89" s="7"/>
      <c r="I89" s="7"/>
    </row>
    <row r="90" spans="1:9" ht="13.5">
      <c r="A90" s="5">
        <v>18</v>
      </c>
      <c r="B90" s="26" t="s">
        <v>26</v>
      </c>
      <c r="C90" s="6">
        <v>3580</v>
      </c>
      <c r="D90" s="22">
        <f>SUM(D91)</f>
        <v>0</v>
      </c>
      <c r="E90" s="32">
        <f>(D90*100)/C90</f>
        <v>0</v>
      </c>
      <c r="F90" s="30">
        <v>0.317</v>
      </c>
      <c r="G90" s="30"/>
      <c r="H90" s="31">
        <v>0</v>
      </c>
      <c r="I90" s="7">
        <f>FLOOR(G90,0.00001)*D90</f>
        <v>0</v>
      </c>
    </row>
    <row r="91" spans="1:9" ht="13.5">
      <c r="A91" s="5"/>
      <c r="B91" s="26"/>
      <c r="C91" s="26" t="s">
        <v>47</v>
      </c>
      <c r="D91" s="22"/>
      <c r="E91" s="15"/>
      <c r="F91" s="15"/>
      <c r="G91" s="15"/>
      <c r="H91" s="7"/>
      <c r="I91" s="7"/>
    </row>
    <row r="92" spans="1:9" ht="13.5">
      <c r="A92" s="5"/>
      <c r="B92" s="26"/>
      <c r="C92" s="6"/>
      <c r="D92" s="6"/>
      <c r="E92" s="15"/>
      <c r="F92" s="15"/>
      <c r="G92" s="15"/>
      <c r="H92" s="7"/>
      <c r="I92" s="7"/>
    </row>
    <row r="93" spans="1:9" ht="13.5">
      <c r="A93" s="11"/>
      <c r="B93" s="17" t="s">
        <v>14</v>
      </c>
      <c r="C93" s="12">
        <f>SUM(C9:C92)</f>
        <v>17976564</v>
      </c>
      <c r="D93" s="20">
        <f>SUM(D10,D17,D24,D27,D30,D36,D42,D49,D53,D59,D62,D65,D70,D74,D77,D80,D87,D90)</f>
        <v>17488804</v>
      </c>
      <c r="E93" s="27">
        <f>(D93*100)/C93</f>
        <v>97.28668949194073</v>
      </c>
      <c r="F93" s="21"/>
      <c r="G93" s="21"/>
      <c r="H93" s="13"/>
      <c r="I93" s="28">
        <f>SUM(I9:I92)</f>
        <v>5755716.368</v>
      </c>
    </row>
    <row r="94" spans="1:9" ht="13.5">
      <c r="A94" s="5"/>
      <c r="B94" s="14"/>
      <c r="C94" s="6"/>
      <c r="D94" s="6"/>
      <c r="E94" s="25"/>
      <c r="F94" s="15"/>
      <c r="G94" s="15"/>
      <c r="H94" s="7"/>
      <c r="I94" s="7"/>
    </row>
    <row r="95" spans="1:9" ht="13.5">
      <c r="A95" s="33" t="s">
        <v>27</v>
      </c>
      <c r="B95" s="34"/>
      <c r="C95" s="34"/>
      <c r="D95" s="34"/>
      <c r="E95" s="34"/>
      <c r="F95" s="34"/>
      <c r="G95" s="34"/>
      <c r="H95" s="34"/>
      <c r="I95" s="35"/>
    </row>
    <row r="96" spans="1:9" ht="13.5">
      <c r="A96" s="9"/>
      <c r="B96" s="9"/>
      <c r="C96" s="9"/>
      <c r="D96" s="9"/>
      <c r="E96" s="9"/>
      <c r="F96" s="9"/>
      <c r="G96" s="9"/>
      <c r="H96" s="9"/>
      <c r="I96" s="10"/>
    </row>
    <row r="97" spans="1:9" ht="13.5">
      <c r="A97" s="5">
        <v>19</v>
      </c>
      <c r="B97" s="26" t="s">
        <v>28</v>
      </c>
      <c r="C97" s="6">
        <v>3000000</v>
      </c>
      <c r="D97" s="22">
        <f>SUM(D98)</f>
        <v>0</v>
      </c>
      <c r="E97" s="32">
        <f>(D97*100)/C97</f>
        <v>0</v>
      </c>
      <c r="F97" s="30">
        <v>0.317</v>
      </c>
      <c r="G97" s="30"/>
      <c r="H97" s="31">
        <v>0</v>
      </c>
      <c r="I97" s="7">
        <f>FLOOR(G97,0.00001)*D97</f>
        <v>0</v>
      </c>
    </row>
    <row r="98" spans="1:9" ht="13.5">
      <c r="A98" s="5"/>
      <c r="B98" s="26"/>
      <c r="C98" s="26" t="s">
        <v>47</v>
      </c>
      <c r="D98" s="22"/>
      <c r="E98" s="15"/>
      <c r="F98" s="15"/>
      <c r="G98" s="15"/>
      <c r="H98" s="7"/>
      <c r="I98" s="7"/>
    </row>
    <row r="99" spans="1:9" ht="13.5">
      <c r="A99" s="5"/>
      <c r="B99" s="26"/>
      <c r="C99" s="6"/>
      <c r="D99" s="6"/>
      <c r="E99" s="15"/>
      <c r="F99" s="15"/>
      <c r="G99" s="15"/>
      <c r="H99" s="7"/>
      <c r="I99" s="7"/>
    </row>
    <row r="100" spans="1:9" ht="13.5">
      <c r="A100" s="5">
        <v>20</v>
      </c>
      <c r="B100" s="26" t="s">
        <v>29</v>
      </c>
      <c r="C100" s="6">
        <v>1060000</v>
      </c>
      <c r="D100" s="22">
        <f>SUM(D101:D103)</f>
        <v>1060000</v>
      </c>
      <c r="E100" s="32">
        <f>(D100*100)/C100</f>
        <v>100</v>
      </c>
      <c r="F100" s="30">
        <v>0.317</v>
      </c>
      <c r="G100" s="30">
        <v>0.318</v>
      </c>
      <c r="H100" s="31">
        <f>((G100*100)/F100)-100</f>
        <v>0.31545741324920584</v>
      </c>
      <c r="I100" s="7">
        <f>FLOOR(G100,0.00001)*D100</f>
        <v>337080</v>
      </c>
    </row>
    <row r="101" spans="1:9" ht="13.5">
      <c r="A101" s="5"/>
      <c r="B101" s="26"/>
      <c r="C101" s="6" t="s">
        <v>39</v>
      </c>
      <c r="D101" s="22">
        <v>400000</v>
      </c>
      <c r="E101" s="32"/>
      <c r="F101" s="30"/>
      <c r="G101" s="30"/>
      <c r="H101" s="31"/>
      <c r="I101" s="7"/>
    </row>
    <row r="102" spans="1:9" ht="13.5">
      <c r="A102" s="5"/>
      <c r="B102" s="26"/>
      <c r="C102" s="26" t="s">
        <v>44</v>
      </c>
      <c r="D102" s="22">
        <v>660000</v>
      </c>
      <c r="E102" s="15"/>
      <c r="F102" s="15"/>
      <c r="G102" s="15"/>
      <c r="H102" s="7"/>
      <c r="I102" s="7"/>
    </row>
    <row r="103" spans="1:9" ht="13.5">
      <c r="A103" s="5"/>
      <c r="B103" s="26"/>
      <c r="C103" s="6"/>
      <c r="D103" s="6"/>
      <c r="E103" s="15"/>
      <c r="F103" s="15"/>
      <c r="G103" s="15"/>
      <c r="H103" s="7"/>
      <c r="I103" s="7"/>
    </row>
    <row r="104" spans="1:9" ht="13.5">
      <c r="A104" s="5">
        <v>21</v>
      </c>
      <c r="B104" s="26" t="s">
        <v>30</v>
      </c>
      <c r="C104" s="6">
        <v>2000000</v>
      </c>
      <c r="D104" s="22">
        <f>SUM(D105:D106)</f>
        <v>2000000</v>
      </c>
      <c r="E104" s="32">
        <f>(D104*100)/C104</f>
        <v>100</v>
      </c>
      <c r="F104" s="30">
        <v>0.317</v>
      </c>
      <c r="G104" s="30">
        <v>0.317</v>
      </c>
      <c r="H104" s="31">
        <f>((G104*100)/F104)-100</f>
        <v>0</v>
      </c>
      <c r="I104" s="7">
        <f>FLOOR(G104,0.00001)*D104</f>
        <v>634000</v>
      </c>
    </row>
    <row r="105" spans="1:9" ht="13.5">
      <c r="A105" s="5"/>
      <c r="B105" s="26"/>
      <c r="C105" s="6" t="s">
        <v>39</v>
      </c>
      <c r="D105" s="22">
        <v>920000</v>
      </c>
      <c r="E105" s="32"/>
      <c r="F105" s="30"/>
      <c r="G105" s="30"/>
      <c r="H105" s="31"/>
      <c r="I105" s="7"/>
    </row>
    <row r="106" spans="1:9" ht="13.5">
      <c r="A106" s="5"/>
      <c r="B106" s="26"/>
      <c r="C106" s="26" t="s">
        <v>44</v>
      </c>
      <c r="D106" s="22">
        <v>1080000</v>
      </c>
      <c r="E106" s="15"/>
      <c r="F106" s="15"/>
      <c r="G106" s="15"/>
      <c r="H106" s="7"/>
      <c r="I106" s="7"/>
    </row>
    <row r="107" spans="1:9" ht="13.5">
      <c r="A107" s="5"/>
      <c r="B107" s="26"/>
      <c r="C107" s="6"/>
      <c r="D107" s="6"/>
      <c r="E107" s="15"/>
      <c r="F107" s="15"/>
      <c r="G107" s="15"/>
      <c r="H107" s="7"/>
      <c r="I107" s="7"/>
    </row>
    <row r="108" spans="1:9" ht="13.5">
      <c r="A108" s="5">
        <v>22</v>
      </c>
      <c r="B108" s="26" t="s">
        <v>31</v>
      </c>
      <c r="C108" s="6">
        <v>280000</v>
      </c>
      <c r="D108" s="22">
        <f>SUM(D109)</f>
        <v>280000</v>
      </c>
      <c r="E108" s="32">
        <f>(D108*100)/C108</f>
        <v>100</v>
      </c>
      <c r="F108" s="30">
        <v>0.317</v>
      </c>
      <c r="G108" s="30">
        <v>0.318</v>
      </c>
      <c r="H108" s="31">
        <f>((G108*100)/F108)-100</f>
        <v>0.31545741324920584</v>
      </c>
      <c r="I108" s="7">
        <f>FLOOR(G108,0.00001)*D108</f>
        <v>89040</v>
      </c>
    </row>
    <row r="109" spans="1:9" ht="13.5">
      <c r="A109" s="5"/>
      <c r="B109" s="26"/>
      <c r="C109" s="26" t="s">
        <v>48</v>
      </c>
      <c r="D109" s="22">
        <v>280000</v>
      </c>
      <c r="E109" s="15"/>
      <c r="F109" s="15"/>
      <c r="G109" s="15"/>
      <c r="H109" s="7"/>
      <c r="I109" s="7"/>
    </row>
    <row r="110" spans="1:9" ht="13.5">
      <c r="A110" s="5"/>
      <c r="B110" s="26"/>
      <c r="C110" s="6"/>
      <c r="D110" s="6"/>
      <c r="E110" s="15"/>
      <c r="F110" s="15"/>
      <c r="G110" s="15"/>
      <c r="H110" s="7"/>
      <c r="I110" s="7"/>
    </row>
    <row r="111" spans="1:9" ht="13.5">
      <c r="A111" s="5">
        <v>23</v>
      </c>
      <c r="B111" s="26" t="s">
        <v>32</v>
      </c>
      <c r="C111" s="6">
        <v>700000</v>
      </c>
      <c r="D111" s="22">
        <f>SUM(D112:D113)</f>
        <v>680000</v>
      </c>
      <c r="E111" s="32">
        <f>(D111*100)/C111</f>
        <v>97.14285714285714</v>
      </c>
      <c r="F111" s="30">
        <v>0.317</v>
      </c>
      <c r="G111" s="30">
        <v>0.317</v>
      </c>
      <c r="H111" s="31">
        <f>((G111*100)/F111)-100</f>
        <v>0</v>
      </c>
      <c r="I111" s="7">
        <f>FLOOR(G111,0.00001)*D111</f>
        <v>215560</v>
      </c>
    </row>
    <row r="112" spans="1:9" ht="13.5">
      <c r="A112" s="5"/>
      <c r="B112" s="26"/>
      <c r="C112" s="6" t="s">
        <v>50</v>
      </c>
      <c r="D112" s="22">
        <v>440000</v>
      </c>
      <c r="E112" s="32"/>
      <c r="F112" s="30"/>
      <c r="G112" s="30"/>
      <c r="H112" s="31"/>
      <c r="I112" s="7"/>
    </row>
    <row r="113" spans="1:9" ht="13.5">
      <c r="A113" s="5"/>
      <c r="B113" s="26"/>
      <c r="C113" s="6" t="s">
        <v>51</v>
      </c>
      <c r="D113" s="22">
        <v>240000</v>
      </c>
      <c r="E113" s="32"/>
      <c r="F113" s="30"/>
      <c r="G113" s="30"/>
      <c r="H113" s="31"/>
      <c r="I113" s="7"/>
    </row>
    <row r="114" spans="1:9" ht="13.5">
      <c r="A114" s="5"/>
      <c r="B114" s="26"/>
      <c r="C114" s="6"/>
      <c r="D114" s="22"/>
      <c r="E114" s="32"/>
      <c r="F114" s="30"/>
      <c r="G114" s="30"/>
      <c r="H114" s="31"/>
      <c r="I114" s="7"/>
    </row>
    <row r="115" spans="1:9" ht="13.5">
      <c r="A115" s="5"/>
      <c r="B115" s="26"/>
      <c r="C115" s="26" t="s">
        <v>47</v>
      </c>
      <c r="D115" s="22"/>
      <c r="E115" s="15"/>
      <c r="F115" s="15"/>
      <c r="G115" s="15"/>
      <c r="H115" s="7"/>
      <c r="I115" s="7"/>
    </row>
    <row r="116" spans="1:9" ht="13.5">
      <c r="A116" s="5"/>
      <c r="B116" s="26"/>
      <c r="C116" s="6"/>
      <c r="D116" s="6"/>
      <c r="E116" s="15"/>
      <c r="F116" s="15"/>
      <c r="G116" s="15"/>
      <c r="H116" s="7"/>
      <c r="I116" s="7"/>
    </row>
    <row r="117" spans="1:9" ht="13.5">
      <c r="A117" s="5">
        <v>24</v>
      </c>
      <c r="B117" s="26" t="s">
        <v>33</v>
      </c>
      <c r="C117" s="6">
        <v>120000</v>
      </c>
      <c r="D117" s="22">
        <f>SUM(D118)</f>
        <v>0</v>
      </c>
      <c r="E117" s="32">
        <f>(D117*100)/C117</f>
        <v>0</v>
      </c>
      <c r="F117" s="30">
        <v>0.317</v>
      </c>
      <c r="G117" s="30"/>
      <c r="H117" s="31">
        <v>0</v>
      </c>
      <c r="I117" s="7">
        <f>FLOOR(G117,0.00001)*D117</f>
        <v>0</v>
      </c>
    </row>
    <row r="118" spans="1:9" ht="13.5">
      <c r="A118" s="5"/>
      <c r="B118" s="26"/>
      <c r="C118" s="26" t="s">
        <v>47</v>
      </c>
      <c r="D118" s="22"/>
      <c r="E118" s="15"/>
      <c r="F118" s="15"/>
      <c r="G118" s="15"/>
      <c r="H118" s="7"/>
      <c r="I118" s="7"/>
    </row>
    <row r="119" spans="1:9" ht="13.5">
      <c r="A119" s="5"/>
      <c r="B119" s="26"/>
      <c r="C119" s="6"/>
      <c r="D119" s="6"/>
      <c r="E119" s="15"/>
      <c r="F119" s="15"/>
      <c r="G119" s="15"/>
      <c r="H119" s="7"/>
      <c r="I119" s="7"/>
    </row>
    <row r="120" spans="1:9" ht="13.5">
      <c r="A120" s="11"/>
      <c r="B120" s="17" t="s">
        <v>14</v>
      </c>
      <c r="C120" s="12">
        <f>SUM(C96:C119)</f>
        <v>7160000</v>
      </c>
      <c r="D120" s="20">
        <f>SUM(D97,D100,D104,D108,D111,D117)</f>
        <v>4020000</v>
      </c>
      <c r="E120" s="27">
        <f>(D120*100)/C120</f>
        <v>56.14525139664804</v>
      </c>
      <c r="F120" s="21"/>
      <c r="G120" s="21"/>
      <c r="H120" s="13"/>
      <c r="I120" s="28">
        <f>SUM(I96:I119)</f>
        <v>1275680</v>
      </c>
    </row>
    <row r="121" ht="12.75">
      <c r="C121" s="16"/>
    </row>
    <row r="122" spans="1:9" ht="13.5">
      <c r="A122" s="33" t="s">
        <v>19</v>
      </c>
      <c r="B122" s="34"/>
      <c r="C122" s="34"/>
      <c r="D122" s="34"/>
      <c r="E122" s="34"/>
      <c r="F122" s="34"/>
      <c r="G122" s="34"/>
      <c r="H122" s="34"/>
      <c r="I122" s="35"/>
    </row>
    <row r="123" spans="1:9" ht="13.5">
      <c r="A123" s="9"/>
      <c r="B123" s="9"/>
      <c r="C123" s="9"/>
      <c r="D123" s="9"/>
      <c r="E123" s="9"/>
      <c r="F123" s="9"/>
      <c r="G123" s="9"/>
      <c r="H123" s="9"/>
      <c r="I123" s="10"/>
    </row>
    <row r="124" spans="1:9" ht="13.5">
      <c r="A124" s="5">
        <v>25</v>
      </c>
      <c r="B124" s="26" t="s">
        <v>34</v>
      </c>
      <c r="C124" s="6">
        <v>91416</v>
      </c>
      <c r="D124" s="22">
        <f>SUM(D125)</f>
        <v>40000</v>
      </c>
      <c r="E124" s="32">
        <f>(D124*100)/C124</f>
        <v>43.75601645226219</v>
      </c>
      <c r="F124" s="30">
        <v>0.275</v>
      </c>
      <c r="G124" s="30">
        <v>0.275</v>
      </c>
      <c r="H124" s="31">
        <f>((G124*100)/F124)-100</f>
        <v>0</v>
      </c>
      <c r="I124" s="7">
        <f>FLOOR(G124,0.00001)*D124</f>
        <v>11000</v>
      </c>
    </row>
    <row r="125" spans="1:9" ht="13.5">
      <c r="A125" s="5"/>
      <c r="B125" s="26"/>
      <c r="C125" s="26" t="s">
        <v>49</v>
      </c>
      <c r="D125" s="22">
        <v>40000</v>
      </c>
      <c r="E125" s="15"/>
      <c r="F125" s="15"/>
      <c r="G125" s="15"/>
      <c r="H125" s="7"/>
      <c r="I125" s="7"/>
    </row>
    <row r="126" spans="1:9" ht="13.5">
      <c r="A126" s="5"/>
      <c r="B126" s="26"/>
      <c r="C126" s="6"/>
      <c r="D126" s="6"/>
      <c r="E126" s="15"/>
      <c r="F126" s="15"/>
      <c r="G126" s="15"/>
      <c r="H126" s="7"/>
      <c r="I126" s="7"/>
    </row>
    <row r="127" spans="1:9" ht="13.5">
      <c r="A127" s="5">
        <v>26</v>
      </c>
      <c r="B127" s="26" t="s">
        <v>34</v>
      </c>
      <c r="C127" s="6">
        <v>2722498</v>
      </c>
      <c r="D127" s="22">
        <f>SUM(D128:D129)</f>
        <v>237500</v>
      </c>
      <c r="E127" s="32">
        <f>(D127*100)/C127</f>
        <v>8.72360604121656</v>
      </c>
      <c r="F127" s="30">
        <v>0.275</v>
      </c>
      <c r="G127" s="30">
        <v>0.275</v>
      </c>
      <c r="H127" s="31">
        <f>((G127*100)/F127)-100</f>
        <v>0</v>
      </c>
      <c r="I127" s="7">
        <f>FLOOR(G127,0.00001)*D127</f>
        <v>65312.50000000001</v>
      </c>
    </row>
    <row r="128" spans="1:9" ht="13.5">
      <c r="A128" s="5"/>
      <c r="B128" s="26"/>
      <c r="C128" s="6" t="s">
        <v>43</v>
      </c>
      <c r="D128" s="22">
        <v>197500</v>
      </c>
      <c r="E128" s="32"/>
      <c r="F128" s="30"/>
      <c r="G128" s="30"/>
      <c r="H128" s="31"/>
      <c r="I128" s="7"/>
    </row>
    <row r="129" spans="1:9" ht="13.5">
      <c r="A129" s="5"/>
      <c r="B129" s="26"/>
      <c r="C129" s="26" t="s">
        <v>49</v>
      </c>
      <c r="D129" s="22">
        <v>40000</v>
      </c>
      <c r="E129" s="15"/>
      <c r="F129" s="15"/>
      <c r="G129" s="15"/>
      <c r="H129" s="7"/>
      <c r="I129" s="7"/>
    </row>
    <row r="130" spans="1:9" ht="13.5">
      <c r="A130" s="5"/>
      <c r="B130" s="26"/>
      <c r="C130" s="6"/>
      <c r="D130" s="6"/>
      <c r="E130" s="15"/>
      <c r="F130" s="15"/>
      <c r="G130" s="15"/>
      <c r="H130" s="7"/>
      <c r="I130" s="7"/>
    </row>
    <row r="131" spans="1:9" ht="13.5">
      <c r="A131" s="5">
        <v>27</v>
      </c>
      <c r="B131" s="26" t="s">
        <v>35</v>
      </c>
      <c r="C131" s="6">
        <v>1350697</v>
      </c>
      <c r="D131" s="22">
        <f>SUM(D132:D133)</f>
        <v>560000</v>
      </c>
      <c r="E131" s="32">
        <f>(D131*100)/C131</f>
        <v>41.46007579790286</v>
      </c>
      <c r="F131" s="30">
        <v>0.275</v>
      </c>
      <c r="G131" s="30">
        <v>0.275</v>
      </c>
      <c r="H131" s="31">
        <f>((G131*100)/F131)-100</f>
        <v>0</v>
      </c>
      <c r="I131" s="7">
        <f>FLOOR(G131,0.00001)*D131</f>
        <v>154000</v>
      </c>
    </row>
    <row r="132" spans="1:9" ht="13.5">
      <c r="A132" s="5"/>
      <c r="B132" s="26"/>
      <c r="C132" s="6" t="s">
        <v>38</v>
      </c>
      <c r="D132" s="22">
        <v>520000</v>
      </c>
      <c r="E132" s="32"/>
      <c r="F132" s="30"/>
      <c r="G132" s="30"/>
      <c r="H132" s="31"/>
      <c r="I132" s="7"/>
    </row>
    <row r="133" spans="1:9" ht="13.5">
      <c r="A133" s="5"/>
      <c r="B133" s="26"/>
      <c r="C133" s="26" t="s">
        <v>49</v>
      </c>
      <c r="D133" s="22">
        <v>40000</v>
      </c>
      <c r="E133" s="15"/>
      <c r="F133" s="15"/>
      <c r="G133" s="15"/>
      <c r="H133" s="7"/>
      <c r="I133" s="7"/>
    </row>
    <row r="134" spans="1:9" ht="13.5">
      <c r="A134" s="5"/>
      <c r="B134" s="26"/>
      <c r="C134" s="6"/>
      <c r="D134" s="6"/>
      <c r="E134" s="15"/>
      <c r="F134" s="15"/>
      <c r="G134" s="15"/>
      <c r="H134" s="7"/>
      <c r="I134" s="7"/>
    </row>
    <row r="135" spans="1:9" ht="13.5">
      <c r="A135" s="5">
        <v>28</v>
      </c>
      <c r="B135" s="26" t="s">
        <v>36</v>
      </c>
      <c r="C135" s="6">
        <v>4249670</v>
      </c>
      <c r="D135" s="22">
        <f>SUM(D136)</f>
        <v>0</v>
      </c>
      <c r="E135" s="32">
        <f>(D135*100)/C135</f>
        <v>0</v>
      </c>
      <c r="F135" s="30">
        <v>0.275</v>
      </c>
      <c r="G135" s="30"/>
      <c r="H135" s="31">
        <v>0</v>
      </c>
      <c r="I135" s="7">
        <f>FLOOR(G135,0.00001)*D135</f>
        <v>0</v>
      </c>
    </row>
    <row r="136" spans="1:9" ht="13.5">
      <c r="A136" s="5"/>
      <c r="B136" s="26"/>
      <c r="C136" s="26" t="s">
        <v>47</v>
      </c>
      <c r="D136" s="22"/>
      <c r="E136" s="15"/>
      <c r="F136" s="15"/>
      <c r="G136" s="15"/>
      <c r="H136" s="7"/>
      <c r="I136" s="7"/>
    </row>
    <row r="137" spans="1:9" ht="13.5">
      <c r="A137" s="5"/>
      <c r="B137" s="26"/>
      <c r="C137" s="6"/>
      <c r="D137" s="6"/>
      <c r="E137" s="15"/>
      <c r="F137" s="15"/>
      <c r="G137" s="15"/>
      <c r="H137" s="7"/>
      <c r="I137" s="7"/>
    </row>
    <row r="138" spans="1:9" ht="13.5">
      <c r="A138" s="11"/>
      <c r="B138" s="17" t="s">
        <v>14</v>
      </c>
      <c r="C138" s="12">
        <f>SUM(C123:C137)</f>
        <v>8414281</v>
      </c>
      <c r="D138" s="20">
        <f>SUM(D124,D127,D131,D135)</f>
        <v>837500</v>
      </c>
      <c r="E138" s="27">
        <f>(D138*100)/C138</f>
        <v>9.953316272655977</v>
      </c>
      <c r="F138" s="21"/>
      <c r="G138" s="21"/>
      <c r="H138" s="13"/>
      <c r="I138" s="28">
        <f>SUM(I123:I137)</f>
        <v>230312.5</v>
      </c>
    </row>
    <row r="139" ht="12.75">
      <c r="C139" s="16"/>
    </row>
    <row r="140" spans="1:9" ht="13.5">
      <c r="A140" s="18"/>
      <c r="B140" s="17" t="s">
        <v>12</v>
      </c>
      <c r="C140" s="20">
        <f>SUM(C93,C120,C138)</f>
        <v>33550845</v>
      </c>
      <c r="D140" s="20">
        <f>SUM(D93,D120,D138)</f>
        <v>22346304</v>
      </c>
      <c r="E140" s="27">
        <f>(D140*100)/C140</f>
        <v>66.60429565931946</v>
      </c>
      <c r="F140" s="19"/>
      <c r="G140" s="19"/>
      <c r="H140" s="19"/>
      <c r="I140" s="29">
        <f>SUM(I93,I120,I138)</f>
        <v>7261708.868</v>
      </c>
    </row>
    <row r="141" ht="12.75">
      <c r="C141" s="16"/>
    </row>
    <row r="142" ht="12.75">
      <c r="C142" s="16"/>
    </row>
    <row r="143" spans="2:3" ht="13.5">
      <c r="B143" s="5"/>
      <c r="C143" s="16"/>
    </row>
    <row r="144" spans="2:3" ht="13.5">
      <c r="B144" s="5"/>
      <c r="C144" s="16"/>
    </row>
    <row r="145" spans="2:3" ht="13.5">
      <c r="B145" s="5"/>
      <c r="C145" s="16"/>
    </row>
    <row r="146" spans="2:3" ht="13.5">
      <c r="B146" s="5"/>
      <c r="C146" s="16"/>
    </row>
    <row r="147" ht="12.75">
      <c r="C147" s="16"/>
    </row>
    <row r="148" ht="12.75">
      <c r="C148" s="16"/>
    </row>
    <row r="149" ht="12.75">
      <c r="C149" s="16"/>
    </row>
    <row r="150" ht="12.75">
      <c r="C150" s="16"/>
    </row>
    <row r="151" ht="12.75">
      <c r="C151" s="16"/>
    </row>
    <row r="152" ht="12.75">
      <c r="C152" s="16"/>
    </row>
    <row r="153" ht="12.75">
      <c r="C153" s="16"/>
    </row>
    <row r="154" ht="12.75">
      <c r="C154" s="16"/>
    </row>
    <row r="155" ht="12.75">
      <c r="C155" s="16"/>
    </row>
    <row r="156" ht="12.75">
      <c r="C156" s="16"/>
    </row>
    <row r="157" ht="12.75">
      <c r="C157" s="16"/>
    </row>
    <row r="158" ht="12.75">
      <c r="C158" s="16"/>
    </row>
    <row r="159" ht="12.75">
      <c r="C159" s="16"/>
    </row>
    <row r="160" ht="12.75">
      <c r="C160" s="16"/>
    </row>
    <row r="161" ht="12.75">
      <c r="C161" s="16"/>
    </row>
    <row r="162" ht="12.75">
      <c r="C162" s="16"/>
    </row>
    <row r="163" ht="12.75">
      <c r="C163" s="16"/>
    </row>
    <row r="164" ht="12.75">
      <c r="C164" s="16"/>
    </row>
    <row r="165" ht="12.75">
      <c r="C165" s="16"/>
    </row>
    <row r="166" ht="12.75">
      <c r="C166" s="16"/>
    </row>
    <row r="167" ht="12.75">
      <c r="C167" s="16"/>
    </row>
    <row r="168" ht="12.75">
      <c r="C168" s="16"/>
    </row>
    <row r="169" ht="12.75">
      <c r="C169" s="16"/>
    </row>
    <row r="170" ht="12.75">
      <c r="C170" s="16"/>
    </row>
    <row r="171" ht="12.75">
      <c r="C171" s="16"/>
    </row>
    <row r="172" ht="12.75">
      <c r="C172" s="16"/>
    </row>
    <row r="173" ht="12.75">
      <c r="C173" s="16"/>
    </row>
    <row r="174" ht="12.75">
      <c r="C174" s="16"/>
    </row>
    <row r="175" ht="12.75">
      <c r="C175" s="16"/>
    </row>
    <row r="176" ht="12.75">
      <c r="C176" s="16"/>
    </row>
    <row r="177" ht="12.75">
      <c r="C177" s="16"/>
    </row>
    <row r="178" ht="12.75">
      <c r="C178" s="16"/>
    </row>
    <row r="179" ht="12.75">
      <c r="C179" s="16"/>
    </row>
    <row r="180" ht="12.75">
      <c r="C180" s="16"/>
    </row>
    <row r="181" ht="12.75">
      <c r="C181" s="16"/>
    </row>
    <row r="182" ht="12.75">
      <c r="C182" s="16"/>
    </row>
    <row r="183" ht="12.75">
      <c r="C183" s="16"/>
    </row>
    <row r="184" ht="12.75">
      <c r="C184" s="16"/>
    </row>
    <row r="185" ht="12.75">
      <c r="C185" s="16"/>
    </row>
    <row r="186" ht="12.75">
      <c r="C186" s="16"/>
    </row>
    <row r="187" ht="12.75">
      <c r="C187" s="16"/>
    </row>
    <row r="188" ht="12.75">
      <c r="C188" s="16"/>
    </row>
    <row r="189" ht="12.75">
      <c r="C189" s="16"/>
    </row>
    <row r="190" ht="12.75">
      <c r="C190" s="16"/>
    </row>
    <row r="191" ht="12.75">
      <c r="C191" s="16"/>
    </row>
    <row r="192" ht="12.75">
      <c r="C192" s="16"/>
    </row>
    <row r="193" ht="12.75">
      <c r="C193" s="16"/>
    </row>
    <row r="194" ht="12.75">
      <c r="C194" s="16"/>
    </row>
    <row r="195" ht="12.75">
      <c r="C195" s="16"/>
    </row>
    <row r="196" ht="12.75">
      <c r="C196" s="16"/>
    </row>
    <row r="197" ht="12.75">
      <c r="C197" s="16"/>
    </row>
    <row r="198" ht="12.75">
      <c r="C198" s="16"/>
    </row>
    <row r="199" ht="12.75">
      <c r="C199" s="16"/>
    </row>
    <row r="200" ht="12.75">
      <c r="C200" s="16"/>
    </row>
    <row r="201" ht="12.75">
      <c r="C201" s="16"/>
    </row>
    <row r="202" ht="12.75">
      <c r="C202" s="16"/>
    </row>
    <row r="203" ht="12.75">
      <c r="C203" s="16"/>
    </row>
    <row r="204" ht="12.75">
      <c r="C204" s="16"/>
    </row>
    <row r="205" ht="12.75">
      <c r="C205" s="16"/>
    </row>
    <row r="206" ht="12.75">
      <c r="C206" s="16"/>
    </row>
    <row r="207" ht="12.75">
      <c r="C207" s="16"/>
    </row>
    <row r="208" ht="12.75">
      <c r="C208" s="16"/>
    </row>
    <row r="209" ht="12.75">
      <c r="C209" s="16"/>
    </row>
    <row r="210" ht="12.75">
      <c r="C210" s="16"/>
    </row>
    <row r="211" ht="12.75">
      <c r="C211" s="16"/>
    </row>
    <row r="212" ht="12.75">
      <c r="C212" s="16"/>
    </row>
    <row r="213" ht="12.75">
      <c r="C213" s="16"/>
    </row>
    <row r="214" ht="12.75">
      <c r="C214" s="16"/>
    </row>
    <row r="215" ht="12.75">
      <c r="C215" s="16"/>
    </row>
    <row r="216" ht="12.75">
      <c r="C216" s="16"/>
    </row>
    <row r="217" ht="12.75">
      <c r="C217" s="16"/>
    </row>
    <row r="218" ht="12.75">
      <c r="C218" s="16"/>
    </row>
    <row r="219" ht="12.75">
      <c r="C219" s="16"/>
    </row>
    <row r="220" ht="12.75">
      <c r="C220" s="16"/>
    </row>
    <row r="221" ht="12.75">
      <c r="C221" s="16"/>
    </row>
    <row r="222" ht="12.75">
      <c r="C222" s="16"/>
    </row>
    <row r="223" ht="12.75">
      <c r="C223" s="16"/>
    </row>
    <row r="224" ht="12.75">
      <c r="C224" s="16"/>
    </row>
    <row r="225" ht="12.75">
      <c r="C225" s="16"/>
    </row>
    <row r="226" ht="12.75">
      <c r="C226" s="16"/>
    </row>
    <row r="227" ht="12.75">
      <c r="C227" s="16"/>
    </row>
    <row r="228" ht="12.75">
      <c r="C228" s="16"/>
    </row>
    <row r="229" ht="12.75">
      <c r="C229" s="16"/>
    </row>
    <row r="230" ht="12.75">
      <c r="C230" s="16"/>
    </row>
    <row r="231" ht="12.75">
      <c r="C231" s="16"/>
    </row>
    <row r="232" ht="12.75">
      <c r="C232" s="16"/>
    </row>
    <row r="233" ht="12.75">
      <c r="C233" s="16"/>
    </row>
    <row r="234" ht="12.75">
      <c r="C234" s="16"/>
    </row>
    <row r="235" ht="12.75">
      <c r="C235" s="16"/>
    </row>
    <row r="236" ht="12.75">
      <c r="C236" s="16"/>
    </row>
    <row r="237" ht="12.75">
      <c r="C237" s="16"/>
    </row>
    <row r="238" ht="12.75">
      <c r="C238" s="16"/>
    </row>
    <row r="239" ht="12.75">
      <c r="C239" s="16"/>
    </row>
    <row r="240" ht="12.75">
      <c r="C240" s="16"/>
    </row>
    <row r="241" ht="12.75">
      <c r="C241" s="16"/>
    </row>
    <row r="242" ht="12.75">
      <c r="C242" s="16"/>
    </row>
    <row r="243" ht="12.75">
      <c r="C243" s="16"/>
    </row>
    <row r="244" ht="12.75">
      <c r="C244" s="16"/>
    </row>
    <row r="245" ht="12.75">
      <c r="C245" s="16"/>
    </row>
    <row r="246" ht="12.75">
      <c r="C246" s="16"/>
    </row>
    <row r="247" ht="12.75">
      <c r="C247" s="16"/>
    </row>
    <row r="248" ht="12.75">
      <c r="C248" s="16"/>
    </row>
    <row r="249" ht="12.75">
      <c r="C249" s="16"/>
    </row>
    <row r="250" ht="12.75">
      <c r="C250" s="16"/>
    </row>
    <row r="251" ht="12.75">
      <c r="C251" s="16"/>
    </row>
    <row r="252" ht="12.75">
      <c r="C252" s="16"/>
    </row>
    <row r="253" ht="12.75">
      <c r="C253" s="16"/>
    </row>
    <row r="254" ht="12.75">
      <c r="C254" s="16"/>
    </row>
    <row r="255" ht="12.75">
      <c r="C255" s="16"/>
    </row>
    <row r="256" ht="12.75">
      <c r="C256" s="16"/>
    </row>
    <row r="257" ht="12.75">
      <c r="C257" s="16"/>
    </row>
    <row r="258" ht="12.75">
      <c r="C258" s="16"/>
    </row>
    <row r="259" ht="12.75">
      <c r="C259" s="16"/>
    </row>
    <row r="260" ht="12.75">
      <c r="C260" s="16"/>
    </row>
    <row r="261" ht="12.75">
      <c r="C261" s="16"/>
    </row>
    <row r="262" ht="12.75">
      <c r="C262" s="16"/>
    </row>
    <row r="263" ht="12.75">
      <c r="C263" s="16"/>
    </row>
    <row r="264" ht="12.75">
      <c r="C264" s="16"/>
    </row>
    <row r="265" ht="12.75">
      <c r="C265" s="16"/>
    </row>
    <row r="266" ht="12.75">
      <c r="C266" s="16"/>
    </row>
    <row r="267" ht="12.75">
      <c r="C267" s="16"/>
    </row>
    <row r="268" ht="12.75">
      <c r="C268" s="16"/>
    </row>
    <row r="269" ht="12.75">
      <c r="C269" s="16"/>
    </row>
    <row r="270" ht="12.75">
      <c r="C270" s="16"/>
    </row>
    <row r="271" ht="12.75">
      <c r="C271" s="16"/>
    </row>
    <row r="272" ht="12.75">
      <c r="C272" s="16"/>
    </row>
    <row r="273" ht="12.75">
      <c r="C273" s="16"/>
    </row>
    <row r="274" ht="12.75">
      <c r="C274" s="16"/>
    </row>
  </sheetData>
  <mergeCells count="4">
    <mergeCell ref="A122:I122"/>
    <mergeCell ref="A8:I8"/>
    <mergeCell ref="A2:I2"/>
    <mergeCell ref="A95:I95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2007-08-23T21:38:32Z</cp:lastPrinted>
  <dcterms:created xsi:type="dcterms:W3CDTF">2005-05-09T20:19:33Z</dcterms:created>
  <dcterms:modified xsi:type="dcterms:W3CDTF">2007-09-12T19:47:56Z</dcterms:modified>
  <cp:category/>
  <cp:version/>
  <cp:contentType/>
  <cp:contentStatus/>
</cp:coreProperties>
</file>