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478 MILH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<sst xmlns="http://schemas.openxmlformats.org/spreadsheetml/2006/main" count="79" uniqueCount="41">
  <si>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</si>
  <si>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</si>
  <si>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</si>
  <si>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</si>
  <si>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</si>
  <si>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</si>
  <si>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</si>
  <si>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</si>
  <si>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</si>
  <si>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</si>
  <si>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</si>
  <si>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</si>
  <si>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</si>
  <si>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</si>
  <si>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</si>
  <si>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</si>
  <si>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</si>
  <si>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</si>
  <si>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</si>
  <si>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GO</t>
  </si>
  <si>
    <t xml:space="preserve">Chapadão do Ceú </t>
  </si>
  <si>
    <t>MS</t>
  </si>
  <si>
    <t>BNM</t>
  </si>
  <si>
    <t>BBSB</t>
  </si>
  <si>
    <t>BHCP</t>
  </si>
  <si>
    <t>BBM CE</t>
  </si>
  <si>
    <t>BMR</t>
  </si>
  <si>
    <t>BBM UB</t>
  </si>
  <si>
    <t>MT</t>
  </si>
  <si>
    <t xml:space="preserve">                       AVISO DE VENDA DE MILHO EM GRÃOS – VEP Nº 478/07- 16/08/2007</t>
  </si>
  <si>
    <t>Porteirão</t>
  </si>
  <si>
    <t>Campo Grande</t>
  </si>
  <si>
    <t>Costa Rica</t>
  </si>
  <si>
    <t>Maracajú</t>
  </si>
  <si>
    <t>Rio Brilhante</t>
  </si>
  <si>
    <t>São Gabriel do Oeste</t>
  </si>
  <si>
    <t>São Gabrieldo Oeste</t>
  </si>
  <si>
    <t>Rondonopolis</t>
  </si>
  <si>
    <t>RETIRADO</t>
  </si>
  <si>
    <t>Sindrolândia</t>
  </si>
  <si>
    <t>Santo Antonio do Leverger</t>
  </si>
</sst>
</file>

<file path=xl/styles.xml><?xml version="1.0" encoding="utf-8"?>
<styleSheet xmlns="http://schemas.openxmlformats.org/spreadsheetml/2006/main">
  <numFmts count="2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3" fontId="1" fillId="2" borderId="8" xfId="2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9" xfId="20" applyNumberFormat="1" applyFont="1" applyFill="1" applyBorder="1" applyAlignment="1">
      <alignment/>
    </xf>
    <xf numFmtId="43" fontId="1" fillId="2" borderId="9" xfId="0" applyNumberFormat="1" applyFont="1" applyFill="1" applyBorder="1" applyAlignment="1">
      <alignment/>
    </xf>
    <xf numFmtId="180" fontId="1" fillId="0" borderId="0" xfId="20" applyNumberFormat="1" applyFont="1" applyAlignment="1">
      <alignment horizontal="center" vertical="center"/>
    </xf>
    <xf numFmtId="180" fontId="1" fillId="0" borderId="0" xfId="0" applyNumberFormat="1" applyFont="1" applyAlignment="1">
      <alignment horizontal="right"/>
    </xf>
    <xf numFmtId="2" fontId="1" fillId="0" borderId="0" xfId="20" applyNumberFormat="1" applyFont="1" applyAlignment="1">
      <alignment horizontal="center" vertical="center"/>
    </xf>
    <xf numFmtId="180" fontId="1" fillId="0" borderId="0" xfId="0" applyNumberFormat="1" applyFont="1" applyAlignment="1">
      <alignment horizontal="center"/>
    </xf>
    <xf numFmtId="0" fontId="0" fillId="0" borderId="5" xfId="0" applyBorder="1" applyAlignment="1">
      <alignment/>
    </xf>
    <xf numFmtId="43" fontId="1" fillId="0" borderId="0" xfId="20" applyNumberFormat="1" applyFont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819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21"/>
  <sheetViews>
    <sheetView tabSelected="1" workbookViewId="0" topLeftCell="A1">
      <selection activeCell="A78" sqref="A78"/>
    </sheetView>
  </sheetViews>
  <sheetFormatPr defaultColWidth="9.140625" defaultRowHeight="12.75"/>
  <cols>
    <col min="1" max="1" width="6.28125" style="0" customWidth="1"/>
    <col min="2" max="2" width="24.140625" style="0" customWidth="1"/>
    <col min="3" max="4" width="15.7109375" style="0" customWidth="1"/>
    <col min="5" max="7" width="10.7109375" style="0" customWidth="1"/>
    <col min="8" max="8" width="11.00390625" style="0" customWidth="1"/>
    <col min="9" max="9" width="17.7109375" style="0" customWidth="1"/>
  </cols>
  <sheetData>
    <row r="1" ht="72.75" customHeight="1"/>
    <row r="2" spans="1:9" ht="38.25" customHeight="1">
      <c r="A2" s="38" t="s">
        <v>29</v>
      </c>
      <c r="B2" s="38"/>
      <c r="C2" s="38"/>
      <c r="D2" s="38"/>
      <c r="E2" s="38"/>
      <c r="F2" s="38"/>
      <c r="G2" s="38"/>
      <c r="H2" s="38"/>
      <c r="I2" s="38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5" t="s">
        <v>19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5" t="s">
        <v>20</v>
      </c>
      <c r="C10" s="6">
        <v>38500</v>
      </c>
      <c r="D10" s="21">
        <f>SUM(D11)</f>
        <v>38500</v>
      </c>
      <c r="E10" s="31">
        <f>(D10*100)/C10</f>
        <v>100</v>
      </c>
      <c r="F10" s="29">
        <v>0.258</v>
      </c>
      <c r="G10" s="32">
        <v>0.258</v>
      </c>
      <c r="H10" s="7">
        <f>(G10*100)/F10-100</f>
        <v>0</v>
      </c>
      <c r="I10" s="7">
        <f>FLOOR(G10,0.00001)*D10</f>
        <v>9933</v>
      </c>
    </row>
    <row r="11" spans="1:9" ht="13.5">
      <c r="A11" s="5"/>
      <c r="B11" s="25"/>
      <c r="C11" s="6" t="s">
        <v>26</v>
      </c>
      <c r="D11" s="21">
        <v>38500</v>
      </c>
      <c r="E11" s="14"/>
      <c r="F11" s="14"/>
      <c r="G11" s="14"/>
      <c r="H11" s="7"/>
      <c r="I11" s="7"/>
    </row>
    <row r="12" spans="1:9" ht="13.5">
      <c r="A12" s="5"/>
      <c r="B12" s="25"/>
      <c r="C12" s="6"/>
      <c r="D12" s="6"/>
      <c r="E12" s="14"/>
      <c r="F12" s="14"/>
      <c r="G12" s="14"/>
      <c r="H12" s="7"/>
      <c r="I12" s="7"/>
    </row>
    <row r="13" spans="1:9" ht="13.5">
      <c r="A13" s="5">
        <v>2</v>
      </c>
      <c r="B13" s="25" t="s">
        <v>30</v>
      </c>
      <c r="C13" s="6">
        <v>3596932</v>
      </c>
      <c r="D13" s="21">
        <f>SUM(D14:D18)</f>
        <v>3583500</v>
      </c>
      <c r="E13" s="31">
        <f>(D13*100)/C13</f>
        <v>99.62657064409335</v>
      </c>
      <c r="F13" s="29">
        <v>0.258</v>
      </c>
      <c r="G13" s="32">
        <v>0.287</v>
      </c>
      <c r="H13" s="7">
        <f>(G13*100)/F13-100</f>
        <v>11.240310077519368</v>
      </c>
      <c r="I13" s="7">
        <f>FLOOR(G13,0.00001)*D13</f>
        <v>1028464.5000000001</v>
      </c>
    </row>
    <row r="14" spans="1:9" ht="13.5">
      <c r="A14" s="5"/>
      <c r="B14" s="25"/>
      <c r="C14" s="6" t="s">
        <v>22</v>
      </c>
      <c r="D14" s="21">
        <v>1118500</v>
      </c>
      <c r="E14" s="31"/>
      <c r="F14" s="29"/>
      <c r="G14" s="32"/>
      <c r="H14" s="7"/>
      <c r="I14" s="7"/>
    </row>
    <row r="15" spans="1:9" ht="13.5">
      <c r="A15" s="5"/>
      <c r="B15" s="25"/>
      <c r="C15" s="6" t="s">
        <v>26</v>
      </c>
      <c r="D15" s="21">
        <v>800000</v>
      </c>
      <c r="E15" s="31"/>
      <c r="F15" s="29"/>
      <c r="G15" s="32"/>
      <c r="H15" s="7"/>
      <c r="I15" s="7"/>
    </row>
    <row r="16" spans="1:9" ht="13.5">
      <c r="A16" s="5"/>
      <c r="B16" s="25"/>
      <c r="C16" s="6" t="s">
        <v>24</v>
      </c>
      <c r="D16" s="21">
        <v>593000</v>
      </c>
      <c r="E16" s="31"/>
      <c r="F16" s="29"/>
      <c r="G16" s="32"/>
      <c r="H16" s="7"/>
      <c r="I16" s="7"/>
    </row>
    <row r="17" spans="1:9" ht="13.5">
      <c r="A17" s="5"/>
      <c r="B17" s="25"/>
      <c r="C17" s="6" t="s">
        <v>27</v>
      </c>
      <c r="D17" s="21">
        <v>632000</v>
      </c>
      <c r="E17" s="14"/>
      <c r="F17" s="14"/>
      <c r="G17" s="14"/>
      <c r="H17" s="7"/>
      <c r="I17" s="7"/>
    </row>
    <row r="18" spans="1:9" ht="13.5">
      <c r="A18" s="5"/>
      <c r="B18" s="25"/>
      <c r="C18" s="6" t="s">
        <v>25</v>
      </c>
      <c r="D18" s="21">
        <v>440000</v>
      </c>
      <c r="E18" s="14"/>
      <c r="F18" s="14"/>
      <c r="G18" s="14"/>
      <c r="H18" s="7"/>
      <c r="I18" s="7"/>
    </row>
    <row r="19" spans="1:9" ht="13.5">
      <c r="A19" s="5"/>
      <c r="B19" s="25"/>
      <c r="C19" s="6"/>
      <c r="D19" s="6"/>
      <c r="E19" s="14"/>
      <c r="F19" s="14"/>
      <c r="G19" s="14"/>
      <c r="H19" s="7"/>
      <c r="I19" s="7"/>
    </row>
    <row r="20" spans="1:9" ht="13.5">
      <c r="A20" s="11"/>
      <c r="B20" s="16" t="s">
        <v>14</v>
      </c>
      <c r="C20" s="12">
        <f>SUM(C10:C19)</f>
        <v>3635432</v>
      </c>
      <c r="D20" s="19">
        <f>SUM(D10,D13)</f>
        <v>3622000</v>
      </c>
      <c r="E20" s="26">
        <f>(D20*100)/C20</f>
        <v>99.63052534059226</v>
      </c>
      <c r="F20" s="20"/>
      <c r="G20" s="20"/>
      <c r="H20" s="13"/>
      <c r="I20" s="27">
        <f>SUM(I10:I19)</f>
        <v>1038397.5000000001</v>
      </c>
    </row>
    <row r="21" ht="12.75">
      <c r="C21" s="15"/>
    </row>
    <row r="22" spans="1:9" ht="13.5">
      <c r="A22" s="35" t="s">
        <v>21</v>
      </c>
      <c r="B22" s="36"/>
      <c r="C22" s="36"/>
      <c r="D22" s="36"/>
      <c r="E22" s="36"/>
      <c r="F22" s="36"/>
      <c r="G22" s="36"/>
      <c r="H22" s="36"/>
      <c r="I22" s="37"/>
    </row>
    <row r="23" spans="1:9" ht="13.5">
      <c r="A23" s="9"/>
      <c r="B23" s="9"/>
      <c r="C23" s="9"/>
      <c r="D23" s="9"/>
      <c r="E23" s="9"/>
      <c r="F23" s="9"/>
      <c r="G23" s="9"/>
      <c r="H23" s="9"/>
      <c r="I23" s="10"/>
    </row>
    <row r="24" spans="1:9" ht="13.5">
      <c r="A24" s="5">
        <v>3</v>
      </c>
      <c r="B24" s="25" t="s">
        <v>31</v>
      </c>
      <c r="C24" s="6">
        <v>4552310</v>
      </c>
      <c r="D24" s="21">
        <f>SUM(D25:D27)</f>
        <v>4100000</v>
      </c>
      <c r="E24" s="31">
        <f>(D24*100)/C24</f>
        <v>90.06416522600614</v>
      </c>
      <c r="F24" s="29">
        <v>0.258</v>
      </c>
      <c r="G24" s="32">
        <v>0.258</v>
      </c>
      <c r="H24" s="7">
        <f>(G24*100)/F24-100</f>
        <v>0</v>
      </c>
      <c r="I24" s="7">
        <f>FLOOR(G24,0.00001)*D24</f>
        <v>1057800</v>
      </c>
    </row>
    <row r="25" spans="1:9" ht="13.5">
      <c r="A25" s="5"/>
      <c r="B25" s="25"/>
      <c r="C25" s="6" t="s">
        <v>22</v>
      </c>
      <c r="D25" s="21">
        <v>600000</v>
      </c>
      <c r="E25" s="31"/>
      <c r="F25" s="29"/>
      <c r="G25" s="32"/>
      <c r="H25" s="7"/>
      <c r="I25" s="7"/>
    </row>
    <row r="26" spans="1:9" ht="13.5">
      <c r="A26" s="5"/>
      <c r="B26" s="25"/>
      <c r="C26" s="6" t="s">
        <v>26</v>
      </c>
      <c r="D26" s="21">
        <v>1500000</v>
      </c>
      <c r="E26" s="31"/>
      <c r="F26" s="29"/>
      <c r="G26" s="32"/>
      <c r="H26" s="7"/>
      <c r="I26" s="7"/>
    </row>
    <row r="27" spans="1:9" ht="13.5">
      <c r="A27" s="5"/>
      <c r="B27" s="25"/>
      <c r="C27" s="6" t="s">
        <v>23</v>
      </c>
      <c r="D27" s="21">
        <v>2000000</v>
      </c>
      <c r="E27" s="31"/>
      <c r="F27" s="29"/>
      <c r="G27" s="32"/>
      <c r="H27" s="7"/>
      <c r="I27" s="7"/>
    </row>
    <row r="28" spans="1:9" ht="13.5">
      <c r="A28" s="5"/>
      <c r="B28" s="25"/>
      <c r="C28" s="6"/>
      <c r="D28" s="6"/>
      <c r="E28" s="14"/>
      <c r="F28" s="14"/>
      <c r="G28" s="14"/>
      <c r="H28" s="7"/>
      <c r="I28" s="7"/>
    </row>
    <row r="29" spans="1:9" ht="13.5">
      <c r="A29" s="5">
        <v>4</v>
      </c>
      <c r="B29" s="25" t="s">
        <v>31</v>
      </c>
      <c r="C29" s="6">
        <v>5447690</v>
      </c>
      <c r="D29" s="21">
        <f>SUM(D30)</f>
        <v>300000</v>
      </c>
      <c r="E29" s="31">
        <f>(D29*100)/C29</f>
        <v>5.506921282231551</v>
      </c>
      <c r="F29" s="29">
        <v>0.258</v>
      </c>
      <c r="G29" s="29">
        <v>0.258</v>
      </c>
      <c r="H29" s="7">
        <f>(G29*100)/F29-100</f>
        <v>0</v>
      </c>
      <c r="I29" s="7">
        <f>FLOOR(G29,0.00001)*D29</f>
        <v>77400</v>
      </c>
    </row>
    <row r="30" spans="1:9" ht="13.5">
      <c r="A30" s="5"/>
      <c r="B30" s="25"/>
      <c r="C30" s="6" t="s">
        <v>26</v>
      </c>
      <c r="D30" s="21">
        <v>300000</v>
      </c>
      <c r="E30" s="14"/>
      <c r="F30" s="14"/>
      <c r="G30" s="14"/>
      <c r="H30" s="7"/>
      <c r="I30" s="7"/>
    </row>
    <row r="31" spans="1:9" ht="13.5">
      <c r="A31" s="5"/>
      <c r="B31" s="25"/>
      <c r="C31" s="6"/>
      <c r="D31" s="6"/>
      <c r="E31" s="14"/>
      <c r="F31" s="14"/>
      <c r="G31" s="14"/>
      <c r="H31" s="7"/>
      <c r="I31" s="7"/>
    </row>
    <row r="32" spans="1:9" ht="13.5">
      <c r="A32" s="5">
        <v>5</v>
      </c>
      <c r="B32" s="25" t="s">
        <v>31</v>
      </c>
      <c r="C32" s="6">
        <v>1183768</v>
      </c>
      <c r="D32" s="21">
        <f>SUM(D33:D33)</f>
        <v>440000</v>
      </c>
      <c r="E32" s="31">
        <f>(D32*100)/C32</f>
        <v>37.169445364294354</v>
      </c>
      <c r="F32" s="29">
        <v>0.258</v>
      </c>
      <c r="G32" s="32">
        <v>0.258</v>
      </c>
      <c r="H32" s="7">
        <f>(G32*100)/F32-100</f>
        <v>0</v>
      </c>
      <c r="I32" s="7">
        <f>FLOOR(G32,0.00001)*D32</f>
        <v>113520</v>
      </c>
    </row>
    <row r="33" spans="1:9" ht="13.5">
      <c r="A33" s="5"/>
      <c r="B33" s="25"/>
      <c r="C33" s="6" t="s">
        <v>22</v>
      </c>
      <c r="D33" s="21">
        <v>440000</v>
      </c>
      <c r="E33" s="14"/>
      <c r="F33" s="14"/>
      <c r="G33" s="14"/>
      <c r="H33" s="7"/>
      <c r="I33" s="7"/>
    </row>
    <row r="34" spans="1:9" ht="13.5">
      <c r="A34" s="5"/>
      <c r="B34" s="25"/>
      <c r="C34" s="6"/>
      <c r="D34" s="6"/>
      <c r="E34" s="14"/>
      <c r="F34" s="14"/>
      <c r="G34" s="14"/>
      <c r="H34" s="7"/>
      <c r="I34" s="7"/>
    </row>
    <row r="35" spans="1:9" ht="13.5">
      <c r="A35" s="5">
        <v>6</v>
      </c>
      <c r="B35" s="25" t="s">
        <v>32</v>
      </c>
      <c r="C35" s="6">
        <v>3500000</v>
      </c>
      <c r="D35" s="21">
        <f>SUM(D36:D39)</f>
        <v>3500000</v>
      </c>
      <c r="E35" s="31">
        <f>(D35*100)/C35</f>
        <v>100</v>
      </c>
      <c r="F35" s="29">
        <v>0.258</v>
      </c>
      <c r="G35" s="32">
        <v>0.292</v>
      </c>
      <c r="H35" s="7">
        <f>(G35*100)/F35-100</f>
        <v>13.178294573643399</v>
      </c>
      <c r="I35" s="7">
        <f>FLOOR(G35,0.00001)*D35</f>
        <v>1022000.0000000001</v>
      </c>
    </row>
    <row r="36" spans="1:9" ht="13.5">
      <c r="A36" s="5"/>
      <c r="B36" s="25"/>
      <c r="C36" s="6" t="s">
        <v>22</v>
      </c>
      <c r="D36" s="21">
        <v>790000</v>
      </c>
      <c r="E36" s="31"/>
      <c r="F36" s="29"/>
      <c r="G36" s="32"/>
      <c r="H36" s="7"/>
      <c r="I36" s="7"/>
    </row>
    <row r="37" spans="1:9" ht="13.5">
      <c r="A37" s="5"/>
      <c r="B37" s="25"/>
      <c r="C37" s="6" t="s">
        <v>26</v>
      </c>
      <c r="D37" s="21">
        <v>1320000</v>
      </c>
      <c r="E37" s="31"/>
      <c r="F37" s="29"/>
      <c r="G37" s="32"/>
      <c r="H37" s="7"/>
      <c r="I37" s="7"/>
    </row>
    <row r="38" spans="1:9" ht="13.5">
      <c r="A38" s="5"/>
      <c r="B38" s="25"/>
      <c r="C38" s="6" t="s">
        <v>27</v>
      </c>
      <c r="D38" s="21">
        <v>395000</v>
      </c>
      <c r="E38" s="14"/>
      <c r="F38" s="14"/>
      <c r="G38" s="14"/>
      <c r="H38" s="7"/>
      <c r="I38" s="7"/>
    </row>
    <row r="39" spans="1:9" ht="13.5">
      <c r="A39" s="5"/>
      <c r="B39" s="25"/>
      <c r="C39" s="6" t="s">
        <v>25</v>
      </c>
      <c r="D39" s="21">
        <v>995000</v>
      </c>
      <c r="E39" s="14"/>
      <c r="F39" s="14"/>
      <c r="G39" s="14"/>
      <c r="H39" s="7"/>
      <c r="I39" s="7"/>
    </row>
    <row r="40" spans="1:9" ht="13.5">
      <c r="A40" s="5"/>
      <c r="B40" s="25"/>
      <c r="C40" s="6"/>
      <c r="D40" s="6"/>
      <c r="E40" s="14"/>
      <c r="F40" s="14"/>
      <c r="G40" s="14"/>
      <c r="H40" s="7"/>
      <c r="I40" s="7"/>
    </row>
    <row r="41" spans="1:9" ht="13.5">
      <c r="A41" s="5">
        <v>7</v>
      </c>
      <c r="B41" s="25" t="s">
        <v>33</v>
      </c>
      <c r="C41" s="6">
        <v>3672000</v>
      </c>
      <c r="D41" s="21">
        <f>SUM(D42)</f>
        <v>0</v>
      </c>
      <c r="E41" s="34">
        <f>(D41*100)/C41</f>
        <v>0</v>
      </c>
      <c r="F41" s="29">
        <v>0.258</v>
      </c>
      <c r="G41" s="7">
        <v>0</v>
      </c>
      <c r="H41" s="7">
        <v>0</v>
      </c>
      <c r="I41" s="7">
        <f>FLOOR(G41,0.00001)*D41</f>
        <v>0</v>
      </c>
    </row>
    <row r="42" spans="1:9" ht="13.5">
      <c r="A42" s="5"/>
      <c r="B42" s="25"/>
      <c r="C42" s="25" t="s">
        <v>38</v>
      </c>
      <c r="D42" s="21"/>
      <c r="E42" s="14"/>
      <c r="F42" s="14"/>
      <c r="G42" s="14"/>
      <c r="H42" s="7"/>
      <c r="I42" s="7"/>
    </row>
    <row r="43" spans="1:9" ht="13.5">
      <c r="A43" s="5"/>
      <c r="B43" s="25"/>
      <c r="C43" s="6"/>
      <c r="D43" s="6"/>
      <c r="E43" s="14"/>
      <c r="F43" s="14"/>
      <c r="G43" s="14"/>
      <c r="H43" s="7"/>
      <c r="I43" s="7"/>
    </row>
    <row r="44" spans="1:9" ht="13.5">
      <c r="A44" s="5">
        <v>8</v>
      </c>
      <c r="B44" s="25" t="s">
        <v>34</v>
      </c>
      <c r="C44" s="6">
        <v>5200640</v>
      </c>
      <c r="D44" s="21">
        <f>SUM(D45)</f>
        <v>0</v>
      </c>
      <c r="E44" s="34">
        <f>(D44*100)/C44</f>
        <v>0</v>
      </c>
      <c r="F44" s="29">
        <v>0.258</v>
      </c>
      <c r="G44" s="7">
        <v>0</v>
      </c>
      <c r="H44" s="7">
        <v>0</v>
      </c>
      <c r="I44" s="7">
        <f>FLOOR(G44,0.00001)*D44</f>
        <v>0</v>
      </c>
    </row>
    <row r="45" spans="1:9" ht="13.5">
      <c r="A45" s="5"/>
      <c r="B45" s="25"/>
      <c r="C45" s="25" t="s">
        <v>38</v>
      </c>
      <c r="D45" s="21"/>
      <c r="E45" s="14"/>
      <c r="F45" s="14"/>
      <c r="G45" s="14"/>
      <c r="H45" s="7"/>
      <c r="I45" s="7"/>
    </row>
    <row r="46" spans="1:9" ht="13.5">
      <c r="A46" s="5"/>
      <c r="B46" s="25"/>
      <c r="C46" s="6"/>
      <c r="D46" s="6"/>
      <c r="E46" s="14"/>
      <c r="F46" s="14"/>
      <c r="G46" s="14"/>
      <c r="H46" s="7"/>
      <c r="I46" s="7"/>
    </row>
    <row r="47" spans="1:9" ht="13.5">
      <c r="A47" s="5">
        <v>9</v>
      </c>
      <c r="B47" s="25" t="s">
        <v>35</v>
      </c>
      <c r="C47" s="6">
        <v>1203000</v>
      </c>
      <c r="D47" s="21">
        <f>SUM(D48)</f>
        <v>1023000</v>
      </c>
      <c r="E47" s="31">
        <f>(D47*100)/C47</f>
        <v>85.03740648379052</v>
      </c>
      <c r="F47" s="29">
        <v>0.258</v>
      </c>
      <c r="G47" s="32">
        <v>0.292</v>
      </c>
      <c r="H47" s="7">
        <f>(G47*100)/F47-100</f>
        <v>13.178294573643399</v>
      </c>
      <c r="I47" s="7">
        <f>FLOOR(G47,0.00001)*D47</f>
        <v>298716.00000000006</v>
      </c>
    </row>
    <row r="48" spans="1:9" ht="13.5">
      <c r="A48" s="5"/>
      <c r="B48" s="25"/>
      <c r="C48" s="6" t="s">
        <v>22</v>
      </c>
      <c r="D48" s="21">
        <v>1023000</v>
      </c>
      <c r="E48" s="14"/>
      <c r="F48" s="14"/>
      <c r="G48" s="14"/>
      <c r="H48" s="7"/>
      <c r="I48" s="7"/>
    </row>
    <row r="49" spans="1:9" ht="13.5">
      <c r="A49" s="5"/>
      <c r="B49" s="25"/>
      <c r="C49" s="6"/>
      <c r="D49" s="6"/>
      <c r="E49" s="14"/>
      <c r="F49" s="14"/>
      <c r="G49" s="14"/>
      <c r="H49" s="7"/>
      <c r="I49" s="7"/>
    </row>
    <row r="50" spans="1:9" ht="13.5">
      <c r="A50" s="5">
        <v>10</v>
      </c>
      <c r="B50" s="25" t="s">
        <v>35</v>
      </c>
      <c r="C50" s="6">
        <v>3977000</v>
      </c>
      <c r="D50" s="21">
        <f>SUM(D51:D54)</f>
        <v>3970000</v>
      </c>
      <c r="E50" s="31">
        <f>(D50*100)/C50</f>
        <v>99.82398793060095</v>
      </c>
      <c r="F50" s="29">
        <v>0.258</v>
      </c>
      <c r="G50" s="32">
        <v>0.258</v>
      </c>
      <c r="H50" s="7">
        <f>(G50*100)/F50-100</f>
        <v>0</v>
      </c>
      <c r="I50" s="7">
        <f>FLOOR(G50,0.00001)*D50</f>
        <v>1024260</v>
      </c>
    </row>
    <row r="51" spans="1:9" ht="13.5">
      <c r="A51" s="5"/>
      <c r="B51" s="25"/>
      <c r="C51" s="6" t="s">
        <v>26</v>
      </c>
      <c r="D51" s="21">
        <v>1000000</v>
      </c>
      <c r="E51" s="31"/>
      <c r="F51" s="29"/>
      <c r="G51" s="32"/>
      <c r="H51" s="7"/>
      <c r="I51" s="7"/>
    </row>
    <row r="52" spans="1:9" ht="13.5">
      <c r="A52" s="5"/>
      <c r="B52" s="25"/>
      <c r="C52" s="6" t="s">
        <v>24</v>
      </c>
      <c r="D52" s="21">
        <v>1343000</v>
      </c>
      <c r="E52" s="31"/>
      <c r="F52" s="29"/>
      <c r="G52" s="32"/>
      <c r="H52" s="7"/>
      <c r="I52" s="7"/>
    </row>
    <row r="53" spans="1:9" ht="13.5">
      <c r="A53" s="5"/>
      <c r="B53" s="25"/>
      <c r="C53" s="6" t="s">
        <v>27</v>
      </c>
      <c r="D53" s="21">
        <v>1027000</v>
      </c>
      <c r="E53" s="31"/>
      <c r="F53" s="29"/>
      <c r="G53" s="32"/>
      <c r="H53" s="7"/>
      <c r="I53" s="7"/>
    </row>
    <row r="54" spans="1:9" ht="13.5">
      <c r="A54" s="5"/>
      <c r="B54" s="25"/>
      <c r="C54" s="6" t="s">
        <v>25</v>
      </c>
      <c r="D54" s="21">
        <v>600000</v>
      </c>
      <c r="E54" s="14"/>
      <c r="F54" s="14"/>
      <c r="G54" s="14"/>
      <c r="H54" s="7"/>
      <c r="I54" s="7"/>
    </row>
    <row r="55" spans="1:9" ht="13.5">
      <c r="A55" s="5"/>
      <c r="B55" s="25"/>
      <c r="C55" s="6"/>
      <c r="D55" s="6"/>
      <c r="E55" s="14"/>
      <c r="F55" s="14"/>
      <c r="G55" s="14"/>
      <c r="H55" s="7"/>
      <c r="I55" s="7"/>
    </row>
    <row r="56" spans="1:9" ht="13.5">
      <c r="A56" s="5">
        <v>11</v>
      </c>
      <c r="B56" s="25" t="s">
        <v>36</v>
      </c>
      <c r="C56" s="6">
        <v>1647000</v>
      </c>
      <c r="D56" s="21">
        <f>SUM(D57)</f>
        <v>1647000</v>
      </c>
      <c r="E56" s="31">
        <f>(D56*100)/C56</f>
        <v>100</v>
      </c>
      <c r="F56" s="29">
        <v>0.258</v>
      </c>
      <c r="G56" s="32">
        <v>0.261</v>
      </c>
      <c r="H56" s="7">
        <f>(G56*100)/F56-100</f>
        <v>1.1627906976744242</v>
      </c>
      <c r="I56" s="7">
        <f>FLOOR(G56,0.00001)*D56</f>
        <v>429867</v>
      </c>
    </row>
    <row r="57" spans="1:9" ht="13.5">
      <c r="A57" s="5"/>
      <c r="B57" s="25"/>
      <c r="C57" s="6" t="s">
        <v>22</v>
      </c>
      <c r="D57" s="21">
        <v>1647000</v>
      </c>
      <c r="E57" s="14"/>
      <c r="F57" s="14"/>
      <c r="G57" s="14"/>
      <c r="H57" s="7"/>
      <c r="I57" s="7"/>
    </row>
    <row r="58" spans="1:9" ht="13.5">
      <c r="A58" s="5"/>
      <c r="B58" s="25"/>
      <c r="C58" s="6"/>
      <c r="D58" s="6"/>
      <c r="E58" s="14"/>
      <c r="F58" s="14"/>
      <c r="G58" s="14"/>
      <c r="H58" s="7"/>
      <c r="I58" s="7"/>
    </row>
    <row r="59" spans="1:9" ht="13.5">
      <c r="A59" s="5">
        <v>12</v>
      </c>
      <c r="B59" s="25" t="s">
        <v>35</v>
      </c>
      <c r="C59" s="6">
        <v>1203902</v>
      </c>
      <c r="D59" s="21">
        <f>SUM(D60:D61)</f>
        <v>1100000</v>
      </c>
      <c r="E59" s="31">
        <f>(D59*100)/C59</f>
        <v>91.36956330332535</v>
      </c>
      <c r="F59" s="29">
        <v>0.258</v>
      </c>
      <c r="G59" s="32">
        <v>0.258</v>
      </c>
      <c r="H59" s="7">
        <f>(G59*100)/F59-100</f>
        <v>0</v>
      </c>
      <c r="I59" s="7">
        <f>FLOOR(G59,0.00001)*D59</f>
        <v>283800</v>
      </c>
    </row>
    <row r="60" spans="1:9" ht="13.5">
      <c r="A60" s="5"/>
      <c r="B60" s="25"/>
      <c r="C60" s="6" t="s">
        <v>26</v>
      </c>
      <c r="D60" s="21">
        <v>500000</v>
      </c>
      <c r="E60" s="14"/>
      <c r="F60" s="14"/>
      <c r="G60" s="14"/>
      <c r="H60" s="7"/>
      <c r="I60" s="7"/>
    </row>
    <row r="61" spans="1:9" ht="13.5">
      <c r="A61" s="5"/>
      <c r="B61" s="25"/>
      <c r="C61" s="6" t="s">
        <v>23</v>
      </c>
      <c r="D61" s="21">
        <v>600000</v>
      </c>
      <c r="E61" s="14"/>
      <c r="F61" s="14"/>
      <c r="G61" s="14"/>
      <c r="H61" s="7"/>
      <c r="I61" s="7"/>
    </row>
    <row r="62" spans="1:9" ht="13.5">
      <c r="A62" s="5"/>
      <c r="B62" s="25"/>
      <c r="C62" s="6"/>
      <c r="D62" s="6"/>
      <c r="E62" s="14"/>
      <c r="F62" s="14"/>
      <c r="G62" s="14"/>
      <c r="H62" s="7"/>
      <c r="I62" s="7"/>
    </row>
    <row r="63" spans="1:9" ht="13.5">
      <c r="A63" s="5">
        <v>13</v>
      </c>
      <c r="B63" s="25" t="s">
        <v>39</v>
      </c>
      <c r="C63" s="6">
        <v>2710381</v>
      </c>
      <c r="D63" s="21">
        <f>SUM(D64:D66)</f>
        <v>1704500</v>
      </c>
      <c r="E63" s="31">
        <f>(D63*100)/C63</f>
        <v>62.88783754018346</v>
      </c>
      <c r="F63" s="29">
        <v>0.258</v>
      </c>
      <c r="G63" s="32">
        <v>0.258</v>
      </c>
      <c r="H63" s="7">
        <f>(G63*100)/F63-100</f>
        <v>0</v>
      </c>
      <c r="I63" s="7">
        <f>FLOOR(G63,0.00001)*D63</f>
        <v>439761</v>
      </c>
    </row>
    <row r="64" spans="1:9" ht="13.5">
      <c r="A64" s="5"/>
      <c r="B64" s="25"/>
      <c r="C64" s="6" t="s">
        <v>22</v>
      </c>
      <c r="D64" s="21">
        <v>600000</v>
      </c>
      <c r="E64" s="31"/>
      <c r="F64" s="29"/>
      <c r="G64" s="32"/>
      <c r="H64" s="7"/>
      <c r="I64" s="7"/>
    </row>
    <row r="65" spans="1:9" ht="13.5">
      <c r="A65" s="5"/>
      <c r="B65" s="25"/>
      <c r="C65" s="6" t="s">
        <v>23</v>
      </c>
      <c r="D65" s="21">
        <v>680000</v>
      </c>
      <c r="E65" s="31"/>
      <c r="F65" s="29"/>
      <c r="G65" s="32"/>
      <c r="H65" s="7"/>
      <c r="I65" s="7"/>
    </row>
    <row r="66" spans="1:9" ht="13.5">
      <c r="A66" s="5"/>
      <c r="B66" s="25"/>
      <c r="C66" s="6" t="s">
        <v>27</v>
      </c>
      <c r="D66" s="21">
        <v>424500</v>
      </c>
      <c r="E66" s="14"/>
      <c r="F66" s="14"/>
      <c r="G66" s="14"/>
      <c r="H66" s="7"/>
      <c r="I66" s="7"/>
    </row>
    <row r="67" spans="1:9" ht="13.5">
      <c r="A67" s="5"/>
      <c r="B67" s="25"/>
      <c r="C67" s="6"/>
      <c r="D67" s="6"/>
      <c r="E67" s="14"/>
      <c r="F67" s="14"/>
      <c r="G67" s="14"/>
      <c r="H67" s="7"/>
      <c r="I67" s="7"/>
    </row>
    <row r="68" spans="1:9" ht="13.5">
      <c r="A68" s="11"/>
      <c r="B68" s="16" t="s">
        <v>14</v>
      </c>
      <c r="C68" s="12">
        <f>SUM(C24:C66)</f>
        <v>34297691</v>
      </c>
      <c r="D68" s="19">
        <f>SUM(D24,D29,D32,D35,D41,D44,D47,D50,D56,D59,D63)</f>
        <v>17784500</v>
      </c>
      <c r="E68" s="26">
        <f>(D68*100)/C68</f>
        <v>51.85334487968884</v>
      </c>
      <c r="F68" s="20"/>
      <c r="G68" s="20"/>
      <c r="H68" s="13"/>
      <c r="I68" s="27">
        <f>SUM(I24:I66)</f>
        <v>4747124</v>
      </c>
    </row>
    <row r="69" ht="12.75">
      <c r="C69" s="15"/>
    </row>
    <row r="70" spans="1:9" ht="13.5">
      <c r="A70" s="35" t="s">
        <v>28</v>
      </c>
      <c r="B70" s="36"/>
      <c r="C70" s="36"/>
      <c r="D70" s="36"/>
      <c r="E70" s="36"/>
      <c r="F70" s="36"/>
      <c r="G70" s="36"/>
      <c r="H70" s="36"/>
      <c r="I70" s="37"/>
    </row>
    <row r="71" spans="2:3" ht="13.5">
      <c r="B71" s="5"/>
      <c r="C71" s="15"/>
    </row>
    <row r="72" spans="1:9" ht="13.5">
      <c r="A72" s="5">
        <v>14</v>
      </c>
      <c r="B72" s="25" t="s">
        <v>37</v>
      </c>
      <c r="C72" s="6">
        <v>1662930</v>
      </c>
      <c r="D72" s="21">
        <f>SUM(D73)</f>
        <v>360000</v>
      </c>
      <c r="E72" s="31">
        <f>(D72*100)/C72</f>
        <v>21.6485360177518</v>
      </c>
      <c r="F72" s="29">
        <v>0.241</v>
      </c>
      <c r="G72" s="32">
        <v>0.241</v>
      </c>
      <c r="H72" s="7">
        <f>(G72*100)/F72-100</f>
        <v>0</v>
      </c>
      <c r="I72" s="7">
        <f>FLOOR(G72,0.00001)*D72</f>
        <v>86760</v>
      </c>
    </row>
    <row r="73" spans="1:9" ht="13.5">
      <c r="A73" s="5"/>
      <c r="B73" s="25"/>
      <c r="C73" s="6" t="s">
        <v>22</v>
      </c>
      <c r="D73" s="21">
        <v>360000</v>
      </c>
      <c r="E73" s="14"/>
      <c r="F73" s="14"/>
      <c r="G73" s="14"/>
      <c r="H73" s="7"/>
      <c r="I73" s="7"/>
    </row>
    <row r="74" spans="1:9" ht="13.5">
      <c r="A74" s="5"/>
      <c r="B74" s="25"/>
      <c r="C74" s="6"/>
      <c r="D74" s="6"/>
      <c r="E74" s="14"/>
      <c r="F74" s="14"/>
      <c r="G74" s="14"/>
      <c r="H74" s="7"/>
      <c r="I74" s="7"/>
    </row>
    <row r="75" spans="1:9" ht="13.5">
      <c r="A75" s="5">
        <v>15</v>
      </c>
      <c r="B75" s="25" t="s">
        <v>37</v>
      </c>
      <c r="C75" s="6">
        <v>3792700</v>
      </c>
      <c r="D75" s="21">
        <f>SUM(D76:D76)</f>
        <v>0</v>
      </c>
      <c r="E75" s="34">
        <f>(D75*100)/C75</f>
        <v>0</v>
      </c>
      <c r="F75" s="29">
        <v>0.241</v>
      </c>
      <c r="G75" s="7">
        <v>0</v>
      </c>
      <c r="H75" s="7">
        <v>0</v>
      </c>
      <c r="I75" s="7">
        <f>FLOOR(G75,0.00001)*D75</f>
        <v>0</v>
      </c>
    </row>
    <row r="76" spans="1:9" ht="13.5">
      <c r="A76" s="5"/>
      <c r="B76" s="25"/>
      <c r="C76" s="25" t="s">
        <v>38</v>
      </c>
      <c r="D76" s="21"/>
      <c r="E76" s="14"/>
      <c r="F76" s="14"/>
      <c r="G76" s="14"/>
      <c r="H76" s="7"/>
      <c r="I76" s="7"/>
    </row>
    <row r="77" spans="1:9" ht="13.5">
      <c r="A77" s="5"/>
      <c r="B77" s="25"/>
      <c r="C77" s="6"/>
      <c r="D77" s="6"/>
      <c r="E77" s="14"/>
      <c r="F77" s="14"/>
      <c r="G77" s="14"/>
      <c r="H77" s="7"/>
      <c r="I77" s="7"/>
    </row>
    <row r="78" spans="1:9" ht="13.5">
      <c r="A78" s="5">
        <v>16</v>
      </c>
      <c r="B78" s="25" t="s">
        <v>37</v>
      </c>
      <c r="C78" s="6">
        <v>425710</v>
      </c>
      <c r="D78" s="21">
        <v>0</v>
      </c>
      <c r="E78" s="34">
        <f>(D78*100)/C78</f>
        <v>0</v>
      </c>
      <c r="F78" s="29">
        <v>0.241</v>
      </c>
      <c r="G78" s="7">
        <v>0</v>
      </c>
      <c r="H78" s="7">
        <v>0</v>
      </c>
      <c r="I78" s="7">
        <f>FLOOR(G78,0.00001)*D78</f>
        <v>0</v>
      </c>
    </row>
    <row r="79" spans="1:9" ht="13.5">
      <c r="A79" s="5"/>
      <c r="B79" s="25"/>
      <c r="C79" s="6" t="s">
        <v>38</v>
      </c>
      <c r="D79" s="21"/>
      <c r="E79" s="31"/>
      <c r="F79" s="29"/>
      <c r="G79" s="32"/>
      <c r="H79" s="7"/>
      <c r="I79" s="7"/>
    </row>
    <row r="80" spans="1:9" ht="13.5">
      <c r="A80" s="5"/>
      <c r="B80" s="25"/>
      <c r="C80" s="6"/>
      <c r="D80" s="21"/>
      <c r="E80" s="31"/>
      <c r="F80" s="29"/>
      <c r="G80" s="30"/>
      <c r="H80" s="7"/>
      <c r="I80" s="7"/>
    </row>
    <row r="81" spans="1:9" ht="13.5">
      <c r="A81" s="5">
        <v>17</v>
      </c>
      <c r="B81" s="25" t="s">
        <v>40</v>
      </c>
      <c r="C81" s="6">
        <v>1135360</v>
      </c>
      <c r="D81" s="21">
        <f>SUM(D82)</f>
        <v>500000</v>
      </c>
      <c r="E81" s="31">
        <f>(D81*100)/C81</f>
        <v>44.03889515219842</v>
      </c>
      <c r="F81" s="29">
        <v>0.241</v>
      </c>
      <c r="G81" s="32">
        <v>0.241</v>
      </c>
      <c r="H81" s="7">
        <f>(G81*100)/F81-100</f>
        <v>0</v>
      </c>
      <c r="I81" s="7">
        <f>FLOOR(G81,0.00001)*D81</f>
        <v>120500.00000000001</v>
      </c>
    </row>
    <row r="82" spans="1:9" ht="13.5">
      <c r="A82" s="5"/>
      <c r="B82" s="25"/>
      <c r="C82" s="6" t="s">
        <v>26</v>
      </c>
      <c r="D82" s="21">
        <v>500000</v>
      </c>
      <c r="E82" s="14"/>
      <c r="F82" s="14"/>
      <c r="G82" s="14"/>
      <c r="H82" s="7"/>
      <c r="I82" s="7"/>
    </row>
    <row r="83" spans="1:9" ht="13.5">
      <c r="A83" s="5"/>
      <c r="B83" s="25"/>
      <c r="C83" s="6"/>
      <c r="D83" s="6"/>
      <c r="E83" s="14"/>
      <c r="F83" s="14"/>
      <c r="G83" s="14"/>
      <c r="H83" s="7"/>
      <c r="I83" s="7"/>
    </row>
    <row r="84" spans="1:9" ht="13.5">
      <c r="A84" s="11"/>
      <c r="B84" s="16" t="s">
        <v>14</v>
      </c>
      <c r="C84" s="12">
        <f>SUM(C72:C82)</f>
        <v>7016700</v>
      </c>
      <c r="D84" s="19">
        <f>SUM(D72,D75,D78,D81)</f>
        <v>860000</v>
      </c>
      <c r="E84" s="26">
        <f>(D84*100)/C84</f>
        <v>12.256473840979378</v>
      </c>
      <c r="F84" s="20"/>
      <c r="G84" s="20"/>
      <c r="H84" s="13"/>
      <c r="I84" s="27">
        <f>SUM(I72:I82)</f>
        <v>207260</v>
      </c>
    </row>
    <row r="85" spans="3:5" ht="12.75">
      <c r="C85" s="15"/>
      <c r="E85" s="33"/>
    </row>
    <row r="86" spans="1:9" ht="13.5">
      <c r="A86" s="17"/>
      <c r="B86" s="16" t="s">
        <v>12</v>
      </c>
      <c r="C86" s="19">
        <f>SUM(C20,C68,C84)</f>
        <v>44949823</v>
      </c>
      <c r="D86" s="19">
        <f>SUM(D20,D84,D68)</f>
        <v>22266500</v>
      </c>
      <c r="E86" s="24">
        <f>(D86*100)/C86</f>
        <v>49.53634633889437</v>
      </c>
      <c r="F86" s="18"/>
      <c r="G86" s="18"/>
      <c r="H86" s="18"/>
      <c r="I86" s="28">
        <f>SUM(I20,I68,I84)</f>
        <v>5992781.5</v>
      </c>
    </row>
    <row r="87" ht="12.75">
      <c r="C87" s="15"/>
    </row>
    <row r="88" ht="12.75">
      <c r="C88" s="15"/>
    </row>
    <row r="89" ht="12.75">
      <c r="C89" s="15"/>
    </row>
    <row r="90" spans="2:3" ht="13.5">
      <c r="B90" s="5"/>
      <c r="C90" s="15"/>
    </row>
    <row r="91" spans="2:3" ht="13.5">
      <c r="B91" s="5"/>
      <c r="C91" s="15"/>
    </row>
    <row r="92" spans="2:3" ht="13.5">
      <c r="B92" s="5"/>
      <c r="C92" s="15"/>
    </row>
    <row r="93" spans="2:3" ht="13.5">
      <c r="B93" s="5"/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  <row r="165" ht="12.75">
      <c r="C165" s="15"/>
    </row>
    <row r="166" ht="12.75">
      <c r="C166" s="15"/>
    </row>
    <row r="167" ht="12.75">
      <c r="C167" s="15"/>
    </row>
    <row r="168" ht="12.75">
      <c r="C168" s="15"/>
    </row>
    <row r="169" ht="12.75">
      <c r="C169" s="15"/>
    </row>
    <row r="170" ht="12.75">
      <c r="C170" s="15"/>
    </row>
    <row r="171" ht="12.75">
      <c r="C171" s="15"/>
    </row>
    <row r="172" ht="12.75">
      <c r="C172" s="15"/>
    </row>
    <row r="173" ht="12.75">
      <c r="C173" s="15"/>
    </row>
    <row r="174" ht="12.75">
      <c r="C174" s="15"/>
    </row>
    <row r="175" ht="12.75">
      <c r="C175" s="15"/>
    </row>
    <row r="176" ht="12.75">
      <c r="C176" s="15"/>
    </row>
    <row r="177" ht="12.75">
      <c r="C177" s="15"/>
    </row>
    <row r="178" ht="12.75">
      <c r="C178" s="15"/>
    </row>
    <row r="179" ht="12.75">
      <c r="C179" s="15"/>
    </row>
    <row r="180" ht="12.75">
      <c r="C180" s="15"/>
    </row>
    <row r="181" ht="12.75">
      <c r="C181" s="15"/>
    </row>
    <row r="182" ht="12.75">
      <c r="C182" s="15"/>
    </row>
    <row r="183" ht="12.75">
      <c r="C183" s="15"/>
    </row>
    <row r="184" ht="12.75">
      <c r="C184" s="15"/>
    </row>
    <row r="185" ht="12.75">
      <c r="C185" s="15"/>
    </row>
    <row r="186" ht="12.75">
      <c r="C186" s="15"/>
    </row>
    <row r="187" ht="12.75">
      <c r="C187" s="15"/>
    </row>
    <row r="188" ht="12.75">
      <c r="C188" s="15"/>
    </row>
    <row r="189" ht="12.75">
      <c r="C189" s="15"/>
    </row>
    <row r="190" ht="12.75">
      <c r="C190" s="15"/>
    </row>
    <row r="191" ht="12.75">
      <c r="C191" s="15"/>
    </row>
    <row r="192" ht="12.75">
      <c r="C192" s="15"/>
    </row>
    <row r="193" ht="12.75">
      <c r="C193" s="15"/>
    </row>
    <row r="194" ht="12.75">
      <c r="C194" s="15"/>
    </row>
    <row r="195" ht="12.75">
      <c r="C195" s="15"/>
    </row>
    <row r="196" ht="12.75">
      <c r="C196" s="15"/>
    </row>
    <row r="197" ht="12.75">
      <c r="C197" s="15"/>
    </row>
    <row r="198" ht="12.75">
      <c r="C198" s="15"/>
    </row>
    <row r="199" ht="12.75">
      <c r="C199" s="15"/>
    </row>
    <row r="200" ht="12.75">
      <c r="C200" s="15"/>
    </row>
    <row r="201" ht="12.75">
      <c r="C201" s="15"/>
    </row>
    <row r="202" ht="12.75">
      <c r="C202" s="15"/>
    </row>
    <row r="203" ht="12.75">
      <c r="C203" s="15"/>
    </row>
    <row r="204" ht="12.75">
      <c r="C204" s="15"/>
    </row>
    <row r="205" ht="12.75">
      <c r="C205" s="15"/>
    </row>
    <row r="206" ht="12.75">
      <c r="C206" s="15"/>
    </row>
    <row r="207" ht="12.75">
      <c r="C207" s="15"/>
    </row>
    <row r="208" ht="12.75">
      <c r="C208" s="15"/>
    </row>
    <row r="209" ht="12.75">
      <c r="C209" s="15"/>
    </row>
    <row r="210" ht="12.75">
      <c r="C210" s="15"/>
    </row>
    <row r="211" ht="12.75">
      <c r="C211" s="15"/>
    </row>
    <row r="212" ht="12.75">
      <c r="C212" s="15"/>
    </row>
    <row r="213" ht="12.75">
      <c r="C213" s="15"/>
    </row>
    <row r="214" ht="12.75">
      <c r="C214" s="15"/>
    </row>
    <row r="215" ht="12.75">
      <c r="C215" s="15"/>
    </row>
    <row r="216" ht="12.75">
      <c r="C216" s="15"/>
    </row>
    <row r="217" ht="12.75">
      <c r="C217" s="15"/>
    </row>
    <row r="218" ht="12.75">
      <c r="C218" s="15"/>
    </row>
    <row r="219" ht="12.75">
      <c r="C219" s="15"/>
    </row>
    <row r="220" ht="12.75">
      <c r="C220" s="15"/>
    </row>
    <row r="221" ht="12.75">
      <c r="C221" s="15"/>
    </row>
  </sheetData>
  <mergeCells count="4">
    <mergeCell ref="A8:I8"/>
    <mergeCell ref="A2:I2"/>
    <mergeCell ref="A22:I22"/>
    <mergeCell ref="A70:I70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2007-08-16T18:54:30Z</cp:lastPrinted>
  <dcterms:created xsi:type="dcterms:W3CDTF">2005-05-09T20:19:33Z</dcterms:created>
  <dcterms:modified xsi:type="dcterms:W3CDTF">2007-08-16T18:54:35Z</dcterms:modified>
  <cp:category/>
  <cp:version/>
  <cp:contentType/>
  <cp:contentStatus/>
</cp:coreProperties>
</file>