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61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<sst xmlns="http://schemas.openxmlformats.org/spreadsheetml/2006/main" count="83" uniqueCount="41">
  <si>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</si>
  <si>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</si>
  <si>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</si>
  <si>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</si>
  <si>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</si>
  <si>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</si>
  <si>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</si>
  <si>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</si>
  <si>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</si>
  <si>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</si>
  <si>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</si>
  <si>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</si>
  <si>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</si>
  <si>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</si>
  <si>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</si>
  <si>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</si>
  <si>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</si>
  <si>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</si>
  <si>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</si>
  <si>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 xml:space="preserve">              AVISO DE VENDA DE MILHO EM GRÃOS – VEP Nº 461/07- 09/08/2007</t>
  </si>
  <si>
    <t>GO</t>
  </si>
  <si>
    <t xml:space="preserve">Chapadão do Ceú </t>
  </si>
  <si>
    <t>Jatai</t>
  </si>
  <si>
    <t>Rio Verde</t>
  </si>
  <si>
    <t>MS</t>
  </si>
  <si>
    <t>Chapadão do Sul</t>
  </si>
  <si>
    <t>Jardim</t>
  </si>
  <si>
    <t>RETIRADO</t>
  </si>
  <si>
    <t>BMR</t>
  </si>
  <si>
    <t>BBM UB</t>
  </si>
  <si>
    <t>BHCP</t>
  </si>
  <si>
    <t>BBM GO</t>
  </si>
  <si>
    <t>BBM RS</t>
  </si>
  <si>
    <t>BNM</t>
  </si>
  <si>
    <t>BCMCO</t>
  </si>
  <si>
    <t>BBM CE</t>
  </si>
  <si>
    <t>BBSB</t>
  </si>
  <si>
    <t xml:space="preserve"> BBM UB</t>
  </si>
  <si>
    <t xml:space="preserve"> BHCP</t>
  </si>
  <si>
    <t xml:space="preserve"> BBM GO</t>
  </si>
  <si>
    <t xml:space="preserve"> BBM RS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</si>
</sst>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20" applyNumberFormat="1" applyFont="1" applyFill="1" applyBorder="1" applyAlignment="1">
      <alignment horizontal="center" vertical="center"/>
    </xf>
    <xf numFmtId="174" fontId="1" fillId="0" borderId="5" xfId="2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9" xfId="20" applyNumberFormat="1" applyFont="1" applyFill="1" applyBorder="1" applyAlignment="1">
      <alignment/>
    </xf>
    <xf numFmtId="43" fontId="1" fillId="2" borderId="9" xfId="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180" fontId="1" fillId="0" borderId="0" xfId="0" applyNumberFormat="1" applyFont="1" applyAlignment="1">
      <alignment horizontal="right"/>
    </xf>
    <xf numFmtId="170" fontId="1" fillId="0" borderId="0" xfId="20" applyNumberFormat="1" applyFont="1" applyAlignment="1">
      <alignment horizontal="left"/>
    </xf>
    <xf numFmtId="2" fontId="1" fillId="0" borderId="0" xfId="20" applyNumberFormat="1" applyFont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86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0"/>
  <sheetViews>
    <sheetView tabSelected="1" workbookViewId="0" topLeftCell="A51">
      <selection activeCell="D66" sqref="D66"/>
    </sheetView>
  </sheetViews>
  <sheetFormatPr defaultColWidth="9.140625" defaultRowHeight="12.75"/>
  <cols>
    <col min="1" max="1" width="6.28125" style="0" customWidth="1"/>
    <col min="2" max="2" width="24.7109375" style="0" customWidth="1"/>
    <col min="3" max="3" width="17.28125" style="0" bestFit="1" customWidth="1"/>
    <col min="4" max="4" width="16.00390625" style="0" bestFit="1" customWidth="1"/>
    <col min="5" max="5" width="13.8515625" style="0" customWidth="1"/>
    <col min="6" max="7" width="10.140625" style="0" bestFit="1" customWidth="1"/>
    <col min="8" max="8" width="11.28125" style="0" bestFit="1" customWidth="1"/>
    <col min="9" max="9" width="17.57421875" style="0" customWidth="1"/>
  </cols>
  <sheetData>
    <row r="1" ht="72.75" customHeight="1"/>
    <row r="2" spans="1:9" ht="38.25" customHeight="1">
      <c r="A2" s="39" t="s">
        <v>19</v>
      </c>
      <c r="B2" s="39"/>
      <c r="C2" s="39"/>
      <c r="D2" s="39"/>
      <c r="E2" s="39"/>
      <c r="F2" s="39"/>
      <c r="G2" s="39"/>
      <c r="H2" s="39"/>
      <c r="I2" s="39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4" t="s">
        <v>7</v>
      </c>
      <c r="D5" s="4" t="s">
        <v>16</v>
      </c>
      <c r="E5" s="25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6" t="s">
        <v>20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8" t="s">
        <v>21</v>
      </c>
      <c r="C10" s="6">
        <v>114510</v>
      </c>
      <c r="D10" s="22">
        <f>SUM(D11)</f>
        <v>0</v>
      </c>
      <c r="E10" s="15">
        <f>(D10*100)/C10</f>
        <v>0</v>
      </c>
      <c r="F10" s="32">
        <v>0.25</v>
      </c>
      <c r="G10" s="22">
        <v>0</v>
      </c>
      <c r="H10" s="7">
        <v>0</v>
      </c>
      <c r="I10" s="7">
        <f>FLOOR(G10,0.00001)*D10</f>
        <v>0</v>
      </c>
    </row>
    <row r="11" spans="1:9" ht="13.5">
      <c r="A11" s="5"/>
      <c r="B11" s="28"/>
      <c r="C11" s="23" t="s">
        <v>27</v>
      </c>
      <c r="D11" s="22"/>
      <c r="E11" s="15"/>
      <c r="F11" s="15"/>
      <c r="G11" s="15"/>
      <c r="H11" s="7"/>
      <c r="I11" s="7"/>
    </row>
    <row r="12" spans="1:9" ht="13.5">
      <c r="A12" s="5"/>
      <c r="B12" s="28"/>
      <c r="C12" s="6"/>
      <c r="D12" s="6"/>
      <c r="E12" s="15"/>
      <c r="F12" s="15"/>
      <c r="G12" s="15"/>
      <c r="H12" s="7"/>
      <c r="I12" s="7"/>
    </row>
    <row r="13" spans="1:9" ht="13.5">
      <c r="A13" s="5">
        <v>2</v>
      </c>
      <c r="B13" s="28" t="s">
        <v>21</v>
      </c>
      <c r="C13" s="6">
        <v>603801</v>
      </c>
      <c r="D13" s="22">
        <f>SUM(D14:D15)</f>
        <v>518500</v>
      </c>
      <c r="E13" s="35">
        <f>(D13*100)/C13</f>
        <v>85.87266334438002</v>
      </c>
      <c r="F13" s="32">
        <v>0.25</v>
      </c>
      <c r="G13" s="33">
        <v>0.25</v>
      </c>
      <c r="H13" s="7">
        <f>(G13*100)/F13-100</f>
        <v>0</v>
      </c>
      <c r="I13" s="7">
        <f>FLOOR(G13,0.00001)*D13</f>
        <v>129625</v>
      </c>
    </row>
    <row r="14" spans="1:9" ht="13.5">
      <c r="A14" s="5"/>
      <c r="B14" s="28"/>
      <c r="C14" s="28" t="s">
        <v>28</v>
      </c>
      <c r="D14" s="22">
        <v>400000</v>
      </c>
      <c r="E14" s="15"/>
      <c r="F14" s="15"/>
      <c r="G14" s="15"/>
      <c r="H14" s="7"/>
      <c r="I14" s="7"/>
    </row>
    <row r="15" spans="1:9" ht="13.5">
      <c r="A15" s="5"/>
      <c r="B15" s="28"/>
      <c r="C15" s="28" t="s">
        <v>29</v>
      </c>
      <c r="D15" s="22">
        <v>118500</v>
      </c>
      <c r="E15" s="15"/>
      <c r="F15" s="15"/>
      <c r="G15" s="15"/>
      <c r="H15" s="7"/>
      <c r="I15" s="7"/>
    </row>
    <row r="16" spans="1:9" ht="13.5">
      <c r="A16" s="5"/>
      <c r="B16" s="28"/>
      <c r="C16" s="6"/>
      <c r="D16" s="6"/>
      <c r="E16" s="15"/>
      <c r="F16" s="15"/>
      <c r="G16" s="15"/>
      <c r="H16" s="7"/>
      <c r="I16" s="7"/>
    </row>
    <row r="17" spans="1:9" ht="13.5">
      <c r="A17" s="5">
        <v>3</v>
      </c>
      <c r="B17" s="28" t="s">
        <v>21</v>
      </c>
      <c r="C17" s="6">
        <v>900000</v>
      </c>
      <c r="D17" s="22">
        <f>SUM(D18:D19)</f>
        <v>518500</v>
      </c>
      <c r="E17" s="35">
        <f>(D17*100)/C17</f>
        <v>57.611111111111114</v>
      </c>
      <c r="F17" s="32">
        <v>0.25</v>
      </c>
      <c r="G17" s="33">
        <v>0.25</v>
      </c>
      <c r="H17" s="7">
        <f>(G17*100)/F17-100</f>
        <v>0</v>
      </c>
      <c r="I17" s="7">
        <f>FLOOR(G17,0.00001)*D17</f>
        <v>129625</v>
      </c>
    </row>
    <row r="18" spans="1:9" ht="13.5">
      <c r="A18" s="5"/>
      <c r="B18" s="28"/>
      <c r="C18" s="28" t="s">
        <v>28</v>
      </c>
      <c r="D18" s="22">
        <v>400000</v>
      </c>
      <c r="E18" s="15"/>
      <c r="F18" s="15"/>
      <c r="G18" s="15"/>
      <c r="H18" s="7"/>
      <c r="I18" s="7"/>
    </row>
    <row r="19" spans="1:9" ht="13.5">
      <c r="A19" s="5"/>
      <c r="B19" s="28"/>
      <c r="C19" s="28" t="s">
        <v>29</v>
      </c>
      <c r="D19" s="22">
        <v>118500</v>
      </c>
      <c r="E19" s="15"/>
      <c r="F19" s="15"/>
      <c r="G19" s="15"/>
      <c r="H19" s="7"/>
      <c r="I19" s="7"/>
    </row>
    <row r="20" spans="1:9" ht="13.5">
      <c r="A20" s="5"/>
      <c r="B20" s="28"/>
      <c r="C20" s="6"/>
      <c r="D20" s="6"/>
      <c r="E20" s="15"/>
      <c r="F20" s="15"/>
      <c r="G20" s="15"/>
      <c r="H20" s="7"/>
      <c r="I20" s="7"/>
    </row>
    <row r="21" spans="1:9" ht="13.5">
      <c r="A21" s="5">
        <v>4</v>
      </c>
      <c r="B21" s="28" t="s">
        <v>21</v>
      </c>
      <c r="C21" s="6">
        <v>2400000</v>
      </c>
      <c r="D21" s="22">
        <f>SUM(D22:D26)</f>
        <v>2394900</v>
      </c>
      <c r="E21" s="35">
        <f>(D21*100)/C21</f>
        <v>99.7875</v>
      </c>
      <c r="F21" s="32">
        <v>0.25</v>
      </c>
      <c r="G21" s="33">
        <v>0.25</v>
      </c>
      <c r="H21" s="7">
        <f>(G21*100)/F21-100</f>
        <v>0</v>
      </c>
      <c r="I21" s="7">
        <f>FLOOR(G21,0.00001)*D21</f>
        <v>598725</v>
      </c>
    </row>
    <row r="22" spans="1:9" ht="13.5">
      <c r="A22" s="5"/>
      <c r="B22" s="28"/>
      <c r="C22" s="34" t="s">
        <v>30</v>
      </c>
      <c r="D22" s="22">
        <v>1116400</v>
      </c>
      <c r="E22" s="15"/>
      <c r="F22" s="32"/>
      <c r="G22" s="22"/>
      <c r="H22" s="7"/>
      <c r="I22" s="7"/>
    </row>
    <row r="23" spans="1:9" ht="13.5">
      <c r="A23" s="5"/>
      <c r="B23" s="28"/>
      <c r="C23" s="34" t="s">
        <v>31</v>
      </c>
      <c r="D23" s="22">
        <v>160000</v>
      </c>
      <c r="E23" s="15"/>
      <c r="F23" s="32"/>
      <c r="G23" s="22"/>
      <c r="H23" s="7"/>
      <c r="I23" s="7"/>
    </row>
    <row r="24" spans="1:9" ht="13.5">
      <c r="A24" s="5"/>
      <c r="B24" s="28"/>
      <c r="C24" s="34" t="s">
        <v>29</v>
      </c>
      <c r="D24" s="22">
        <v>118500</v>
      </c>
      <c r="E24" s="15"/>
      <c r="F24" s="32"/>
      <c r="G24" s="22"/>
      <c r="H24" s="7"/>
      <c r="I24" s="7"/>
    </row>
    <row r="25" spans="1:9" ht="13.5">
      <c r="A25" s="5"/>
      <c r="B25" s="28"/>
      <c r="C25" s="34" t="s">
        <v>32</v>
      </c>
      <c r="D25" s="22">
        <v>1000000</v>
      </c>
      <c r="E25" s="15"/>
      <c r="F25" s="32"/>
      <c r="G25" s="22"/>
      <c r="H25" s="7"/>
      <c r="I25" s="7"/>
    </row>
    <row r="26" spans="1:9" ht="13.5">
      <c r="A26" s="5"/>
      <c r="B26" s="28"/>
      <c r="C26" s="6"/>
      <c r="D26" s="6"/>
      <c r="E26" s="15"/>
      <c r="F26" s="15"/>
      <c r="G26" s="15"/>
      <c r="H26" s="7"/>
      <c r="I26" s="7"/>
    </row>
    <row r="27" spans="1:9" ht="13.5">
      <c r="A27" s="5">
        <v>5</v>
      </c>
      <c r="B27" s="28" t="s">
        <v>21</v>
      </c>
      <c r="C27" s="6">
        <v>6000000</v>
      </c>
      <c r="D27" s="22">
        <f>SUM(D28)</f>
        <v>0</v>
      </c>
      <c r="E27" s="15">
        <f>(D27*100)/C27</f>
        <v>0</v>
      </c>
      <c r="F27" s="32">
        <v>0.25</v>
      </c>
      <c r="G27" s="22">
        <v>0</v>
      </c>
      <c r="H27" s="7">
        <v>0</v>
      </c>
      <c r="I27" s="7">
        <f>FLOOR(G27,0.00001)*D27</f>
        <v>0</v>
      </c>
    </row>
    <row r="28" spans="1:9" ht="13.5">
      <c r="A28" s="5"/>
      <c r="B28" s="28"/>
      <c r="C28" s="23" t="s">
        <v>27</v>
      </c>
      <c r="D28" s="22"/>
      <c r="E28" s="15"/>
      <c r="F28" s="15"/>
      <c r="G28" s="15"/>
      <c r="H28" s="7"/>
      <c r="I28" s="7"/>
    </row>
    <row r="29" spans="1:9" ht="13.5">
      <c r="A29" s="5"/>
      <c r="B29" s="28"/>
      <c r="C29" s="6"/>
      <c r="D29" s="6"/>
      <c r="E29" s="15"/>
      <c r="F29" s="15"/>
      <c r="G29" s="15"/>
      <c r="H29" s="7"/>
      <c r="I29" s="7"/>
    </row>
    <row r="30" spans="1:9" ht="13.5">
      <c r="A30" s="5">
        <v>6</v>
      </c>
      <c r="B30" s="28" t="s">
        <v>21</v>
      </c>
      <c r="C30" s="6">
        <v>1259167</v>
      </c>
      <c r="D30" s="22">
        <f>SUM(D31)</f>
        <v>0</v>
      </c>
      <c r="E30" s="15">
        <f>(D30*100)/C30</f>
        <v>0</v>
      </c>
      <c r="F30" s="32">
        <v>0.25</v>
      </c>
      <c r="G30" s="22">
        <v>0</v>
      </c>
      <c r="H30" s="7">
        <v>0</v>
      </c>
      <c r="I30" s="7">
        <f>FLOOR(G30,0.00001)*D30</f>
        <v>0</v>
      </c>
    </row>
    <row r="31" spans="1:9" ht="13.5">
      <c r="A31" s="5"/>
      <c r="B31" s="28"/>
      <c r="C31" s="23" t="s">
        <v>27</v>
      </c>
      <c r="D31" s="22"/>
      <c r="E31" s="15"/>
      <c r="F31" s="15"/>
      <c r="G31" s="15"/>
      <c r="H31" s="7"/>
      <c r="I31" s="7"/>
    </row>
    <row r="32" spans="1:9" ht="13.5">
      <c r="A32" s="5"/>
      <c r="B32" s="28"/>
      <c r="C32" s="6"/>
      <c r="D32" s="6"/>
      <c r="E32" s="15"/>
      <c r="F32" s="15"/>
      <c r="G32" s="15"/>
      <c r="H32" s="7"/>
      <c r="I32" s="7"/>
    </row>
    <row r="33" spans="1:9" ht="13.5">
      <c r="A33" s="5">
        <v>7</v>
      </c>
      <c r="B33" s="28" t="s">
        <v>22</v>
      </c>
      <c r="C33" s="6">
        <v>105750</v>
      </c>
      <c r="D33" s="22">
        <f>SUM(D34:D35)</f>
        <v>79000</v>
      </c>
      <c r="E33" s="35">
        <f>(D33*100)/C33</f>
        <v>74.70449172576832</v>
      </c>
      <c r="F33" s="32">
        <v>0.25</v>
      </c>
      <c r="G33" s="33">
        <v>0.271</v>
      </c>
      <c r="H33" s="7">
        <f>(G33*100)/F33-100</f>
        <v>8.400000000000006</v>
      </c>
      <c r="I33" s="7">
        <f>FLOOR(G33,0.00001)*D33</f>
        <v>21409</v>
      </c>
    </row>
    <row r="34" spans="1:9" ht="13.5">
      <c r="A34" s="5"/>
      <c r="B34" s="28"/>
      <c r="C34" s="34" t="s">
        <v>33</v>
      </c>
      <c r="D34" s="22">
        <v>39500</v>
      </c>
      <c r="E34" s="15"/>
      <c r="F34" s="32"/>
      <c r="G34" s="22"/>
      <c r="H34" s="7"/>
      <c r="I34" s="7"/>
    </row>
    <row r="35" spans="1:9" ht="13.5">
      <c r="A35" s="5"/>
      <c r="B35" s="28"/>
      <c r="C35" s="34" t="s">
        <v>30</v>
      </c>
      <c r="D35" s="22">
        <v>39500</v>
      </c>
      <c r="E35" s="15"/>
      <c r="F35" s="32"/>
      <c r="G35" s="22"/>
      <c r="H35" s="7"/>
      <c r="I35" s="7"/>
    </row>
    <row r="36" spans="1:9" ht="13.5">
      <c r="A36" s="5"/>
      <c r="B36" s="28"/>
      <c r="C36" s="6"/>
      <c r="D36" s="6"/>
      <c r="E36" s="15"/>
      <c r="F36" s="15"/>
      <c r="G36" s="15"/>
      <c r="H36" s="7"/>
      <c r="I36" s="7"/>
    </row>
    <row r="37" spans="1:9" ht="13.5">
      <c r="A37" s="5">
        <v>8</v>
      </c>
      <c r="B37" s="28" t="s">
        <v>23</v>
      </c>
      <c r="C37" s="6">
        <v>895704</v>
      </c>
      <c r="D37" s="22">
        <f>SUM(D38:D42)</f>
        <v>889000</v>
      </c>
      <c r="E37" s="35">
        <f>(D37*100)/C37</f>
        <v>99.25153845466807</v>
      </c>
      <c r="F37" s="32">
        <v>0.25</v>
      </c>
      <c r="G37" s="33">
        <v>0.27</v>
      </c>
      <c r="H37" s="7">
        <f>(G37*100)/F37-100</f>
        <v>8</v>
      </c>
      <c r="I37" s="7">
        <f>FLOOR(G37,0.00001)*D37</f>
        <v>240030.00000000003</v>
      </c>
    </row>
    <row r="38" spans="1:9" ht="13.5">
      <c r="A38" s="5"/>
      <c r="B38" s="28"/>
      <c r="C38" s="34" t="s">
        <v>33</v>
      </c>
      <c r="D38" s="22">
        <v>95500</v>
      </c>
      <c r="E38" s="15"/>
      <c r="F38" s="32"/>
      <c r="G38" s="22"/>
      <c r="H38" s="7"/>
      <c r="I38" s="7"/>
    </row>
    <row r="39" spans="1:9" ht="13.5">
      <c r="A39" s="5"/>
      <c r="B39" s="28"/>
      <c r="C39" s="34" t="s">
        <v>28</v>
      </c>
      <c r="D39" s="22">
        <v>80000</v>
      </c>
      <c r="E39" s="15"/>
      <c r="F39" s="32"/>
      <c r="G39" s="22"/>
      <c r="H39" s="7"/>
      <c r="I39" s="7"/>
    </row>
    <row r="40" spans="1:9" ht="13.5">
      <c r="A40" s="5"/>
      <c r="B40" s="28"/>
      <c r="C40" s="34" t="s">
        <v>30</v>
      </c>
      <c r="D40" s="22">
        <v>436000</v>
      </c>
      <c r="E40" s="15"/>
      <c r="F40" s="32"/>
      <c r="G40" s="22"/>
      <c r="H40" s="7"/>
      <c r="I40" s="7"/>
    </row>
    <row r="41" spans="1:9" ht="13.5">
      <c r="A41" s="5"/>
      <c r="B41" s="28"/>
      <c r="C41" s="34" t="s">
        <v>31</v>
      </c>
      <c r="D41" s="22">
        <v>80000</v>
      </c>
      <c r="E41" s="15"/>
      <c r="F41" s="32"/>
      <c r="G41" s="22"/>
      <c r="H41" s="7"/>
      <c r="I41" s="7"/>
    </row>
    <row r="42" spans="1:9" ht="13.5">
      <c r="A42" s="5"/>
      <c r="B42" s="28"/>
      <c r="C42" s="28" t="s">
        <v>37</v>
      </c>
      <c r="D42" s="22">
        <v>197500</v>
      </c>
      <c r="E42" s="15"/>
      <c r="F42" s="15"/>
      <c r="G42" s="15"/>
      <c r="H42" s="7"/>
      <c r="I42" s="7"/>
    </row>
    <row r="43" spans="1:9" ht="13.5">
      <c r="A43" s="5"/>
      <c r="B43" s="28"/>
      <c r="C43" s="6"/>
      <c r="D43" s="6"/>
      <c r="E43" s="15"/>
      <c r="F43" s="15"/>
      <c r="G43" s="15"/>
      <c r="H43" s="7"/>
      <c r="I43" s="7"/>
    </row>
    <row r="44" spans="1:9" ht="13.5">
      <c r="A44" s="5">
        <v>9</v>
      </c>
      <c r="B44" s="28" t="s">
        <v>23</v>
      </c>
      <c r="C44" s="6">
        <v>235200</v>
      </c>
      <c r="D44" s="22">
        <f>SUM(D45:D46)</f>
        <v>197500</v>
      </c>
      <c r="E44" s="35">
        <f>(D44*100)/C44</f>
        <v>83.97108843537416</v>
      </c>
      <c r="F44" s="32">
        <v>0.25</v>
      </c>
      <c r="G44" s="33">
        <v>0.271</v>
      </c>
      <c r="H44" s="7">
        <f>(G44*100)/F44-100</f>
        <v>8.400000000000006</v>
      </c>
      <c r="I44" s="7">
        <f>FLOOR(G44,0.00001)*D44</f>
        <v>53522.50000000001</v>
      </c>
    </row>
    <row r="45" spans="1:9" ht="13.5">
      <c r="A45" s="5"/>
      <c r="B45" s="28"/>
      <c r="C45" s="34" t="s">
        <v>33</v>
      </c>
      <c r="D45" s="22">
        <v>39500</v>
      </c>
      <c r="E45" s="15"/>
      <c r="F45" s="32"/>
      <c r="G45" s="22"/>
      <c r="H45" s="7"/>
      <c r="I45" s="7"/>
    </row>
    <row r="46" spans="1:9" ht="13.5">
      <c r="A46" s="5"/>
      <c r="B46" s="28"/>
      <c r="C46" s="28" t="s">
        <v>38</v>
      </c>
      <c r="D46" s="22">
        <v>158000</v>
      </c>
      <c r="E46" s="15"/>
      <c r="F46" s="15"/>
      <c r="G46" s="15"/>
      <c r="H46" s="7"/>
      <c r="I46" s="7"/>
    </row>
    <row r="47" spans="1:9" ht="13.5">
      <c r="A47" s="5"/>
      <c r="B47" s="28"/>
      <c r="C47" s="6"/>
      <c r="D47" s="6"/>
      <c r="E47" s="15"/>
      <c r="F47" s="15"/>
      <c r="G47" s="15"/>
      <c r="H47" s="7"/>
      <c r="I47" s="7"/>
    </row>
    <row r="48" spans="1:9" ht="13.5">
      <c r="A48" s="5">
        <v>10</v>
      </c>
      <c r="B48" s="28" t="s">
        <v>23</v>
      </c>
      <c r="C48" s="6">
        <v>4367368</v>
      </c>
      <c r="D48" s="22">
        <f>SUM(D49:D54)</f>
        <v>4367368</v>
      </c>
      <c r="E48" s="35">
        <f>(D48*100)/C48</f>
        <v>100</v>
      </c>
      <c r="F48" s="32">
        <v>0.25</v>
      </c>
      <c r="G48" s="33">
        <v>0.272</v>
      </c>
      <c r="H48" s="7">
        <f>(G48*100)/F48-100</f>
        <v>8.800000000000011</v>
      </c>
      <c r="I48" s="7">
        <f>FLOOR(G48,0.00001)*D48</f>
        <v>1187924.0960000001</v>
      </c>
    </row>
    <row r="49" spans="1:9" ht="13.5">
      <c r="A49" s="5"/>
      <c r="B49" s="28"/>
      <c r="C49" s="34" t="s">
        <v>33</v>
      </c>
      <c r="D49" s="22">
        <v>1816568</v>
      </c>
      <c r="E49" s="15"/>
      <c r="F49" s="32"/>
      <c r="G49" s="22"/>
      <c r="H49" s="7"/>
      <c r="I49" s="7"/>
    </row>
    <row r="50" spans="1:9" ht="13.5">
      <c r="A50" s="5"/>
      <c r="B50" s="28"/>
      <c r="C50" s="34" t="s">
        <v>34</v>
      </c>
      <c r="D50" s="22">
        <v>520000</v>
      </c>
      <c r="E50" s="15"/>
      <c r="F50" s="32"/>
      <c r="G50" s="22"/>
      <c r="H50" s="7"/>
      <c r="I50" s="7"/>
    </row>
    <row r="51" spans="1:9" ht="13.5">
      <c r="A51" s="5"/>
      <c r="B51" s="28"/>
      <c r="C51" s="34" t="s">
        <v>28</v>
      </c>
      <c r="D51" s="22">
        <v>320000</v>
      </c>
      <c r="E51" s="15"/>
      <c r="F51" s="32"/>
      <c r="G51" s="22"/>
      <c r="H51" s="7"/>
      <c r="I51" s="7"/>
    </row>
    <row r="52" spans="1:9" ht="13.5">
      <c r="A52" s="5"/>
      <c r="B52" s="28"/>
      <c r="C52" s="34" t="s">
        <v>30</v>
      </c>
      <c r="D52" s="22">
        <v>1030800</v>
      </c>
      <c r="E52" s="15"/>
      <c r="F52" s="32"/>
      <c r="G52" s="22"/>
      <c r="H52" s="7"/>
      <c r="I52" s="7"/>
    </row>
    <row r="53" spans="1:9" ht="13.5">
      <c r="A53" s="5"/>
      <c r="B53" s="28"/>
      <c r="C53" s="28" t="s">
        <v>39</v>
      </c>
      <c r="D53" s="22">
        <v>80000</v>
      </c>
      <c r="E53" s="15"/>
      <c r="F53" s="15"/>
      <c r="G53" s="15"/>
      <c r="H53" s="7"/>
      <c r="I53" s="7"/>
    </row>
    <row r="54" spans="1:9" ht="13.5">
      <c r="A54" s="5"/>
      <c r="B54" s="28"/>
      <c r="C54" s="28" t="s">
        <v>40</v>
      </c>
      <c r="D54" s="22">
        <v>600000</v>
      </c>
      <c r="E54" s="15"/>
      <c r="F54" s="15"/>
      <c r="G54" s="15"/>
      <c r="H54" s="7"/>
      <c r="I54" s="7"/>
    </row>
    <row r="55" spans="1:9" ht="13.5">
      <c r="A55" s="5"/>
      <c r="B55" s="28"/>
      <c r="C55" s="6"/>
      <c r="D55" s="6"/>
      <c r="E55" s="15"/>
      <c r="F55" s="15"/>
      <c r="G55" s="15"/>
      <c r="H55" s="7"/>
      <c r="I55" s="7"/>
    </row>
    <row r="56" spans="1:9" ht="13.5">
      <c r="A56" s="11"/>
      <c r="B56" s="17" t="s">
        <v>14</v>
      </c>
      <c r="C56" s="12">
        <f>SUM(C10:C55)</f>
        <v>16881500</v>
      </c>
      <c r="D56" s="20">
        <f>SUM(D10,D13,D17,D21,D27,D30,D33,D37,D44,D48)</f>
        <v>8964768</v>
      </c>
      <c r="E56" s="29">
        <f>(D56*100)/C56</f>
        <v>53.10409619998223</v>
      </c>
      <c r="F56" s="21"/>
      <c r="G56" s="21"/>
      <c r="H56" s="13"/>
      <c r="I56" s="30">
        <f>SUM(I10:I55)</f>
        <v>2360860.596</v>
      </c>
    </row>
    <row r="57" ht="12.75">
      <c r="C57" s="16"/>
    </row>
    <row r="58" spans="1:9" ht="13.5">
      <c r="A58" s="36" t="s">
        <v>24</v>
      </c>
      <c r="B58" s="37"/>
      <c r="C58" s="37"/>
      <c r="D58" s="37"/>
      <c r="E58" s="37"/>
      <c r="F58" s="37"/>
      <c r="G58" s="37"/>
      <c r="H58" s="37"/>
      <c r="I58" s="38"/>
    </row>
    <row r="59" spans="1:9" ht="13.5">
      <c r="A59" s="9"/>
      <c r="B59" s="9"/>
      <c r="C59" s="9"/>
      <c r="D59" s="9"/>
      <c r="E59" s="9"/>
      <c r="F59" s="9"/>
      <c r="G59" s="9"/>
      <c r="H59" s="9"/>
      <c r="I59" s="10"/>
    </row>
    <row r="60" spans="1:9" ht="13.5">
      <c r="A60" s="5">
        <v>11</v>
      </c>
      <c r="B60" s="28" t="s">
        <v>25</v>
      </c>
      <c r="C60" s="6">
        <v>2800000</v>
      </c>
      <c r="D60" s="22">
        <f>SUM(D61:D63)</f>
        <v>2800000</v>
      </c>
      <c r="E60" s="35">
        <f>(D60*100)/C60</f>
        <v>100</v>
      </c>
      <c r="F60" s="32">
        <v>0.25</v>
      </c>
      <c r="G60" s="33">
        <v>0.283</v>
      </c>
      <c r="H60" s="7">
        <f>(G60*100)/F60-100</f>
        <v>13.199999999999989</v>
      </c>
      <c r="I60" s="7">
        <f>FLOOR(G60,0.00001)*D60</f>
        <v>792400.0000000001</v>
      </c>
    </row>
    <row r="61" spans="1:9" ht="13.5">
      <c r="A61" s="5"/>
      <c r="B61" s="28"/>
      <c r="C61" s="28" t="s">
        <v>33</v>
      </c>
      <c r="D61" s="22">
        <v>1200000</v>
      </c>
      <c r="E61" s="15"/>
      <c r="F61" s="15"/>
      <c r="G61" s="15"/>
      <c r="H61" s="7"/>
      <c r="I61" s="7"/>
    </row>
    <row r="62" spans="1:9" ht="13.5">
      <c r="A62" s="5"/>
      <c r="B62" s="28"/>
      <c r="C62" s="28" t="s">
        <v>30</v>
      </c>
      <c r="D62" s="22">
        <v>1155500</v>
      </c>
      <c r="E62" s="15"/>
      <c r="F62" s="15"/>
      <c r="G62" s="15"/>
      <c r="H62" s="7"/>
      <c r="I62" s="7"/>
    </row>
    <row r="63" spans="1:9" ht="13.5">
      <c r="A63" s="5"/>
      <c r="B63" s="28"/>
      <c r="C63" s="28" t="s">
        <v>35</v>
      </c>
      <c r="D63" s="22">
        <v>444500</v>
      </c>
      <c r="E63" s="15"/>
      <c r="F63" s="15"/>
      <c r="G63" s="15"/>
      <c r="H63" s="7"/>
      <c r="I63" s="7"/>
    </row>
    <row r="64" spans="1:9" ht="13.5">
      <c r="A64" s="5"/>
      <c r="B64" s="28"/>
      <c r="C64" s="23"/>
      <c r="D64" s="22"/>
      <c r="E64" s="15"/>
      <c r="F64" s="15"/>
      <c r="G64" s="15"/>
      <c r="H64" s="7"/>
      <c r="I64" s="7"/>
    </row>
    <row r="65" spans="1:9" ht="13.5">
      <c r="A65" s="5">
        <v>12</v>
      </c>
      <c r="B65" s="28" t="s">
        <v>25</v>
      </c>
      <c r="C65" s="6">
        <v>2891143</v>
      </c>
      <c r="D65" s="22">
        <f>SUM(D66:D68)</f>
        <v>2795000</v>
      </c>
      <c r="E65" s="35">
        <f>(D65*100)/C65</f>
        <v>96.67456780934046</v>
      </c>
      <c r="F65" s="32">
        <v>0.25</v>
      </c>
      <c r="G65" s="33">
        <v>0.287</v>
      </c>
      <c r="H65" s="7">
        <f>(G65*100)/F65-100</f>
        <v>14.799999999999997</v>
      </c>
      <c r="I65" s="7">
        <f>FLOOR(G65,0.00001)*D65</f>
        <v>802165.0000000001</v>
      </c>
    </row>
    <row r="66" spans="1:9" ht="13.5">
      <c r="A66" s="5"/>
      <c r="B66" s="28"/>
      <c r="C66" s="28" t="s">
        <v>33</v>
      </c>
      <c r="D66" s="22">
        <v>395000</v>
      </c>
      <c r="E66" s="15"/>
      <c r="F66" s="15"/>
      <c r="G66" s="15"/>
      <c r="H66" s="7"/>
      <c r="I66" s="7"/>
    </row>
    <row r="67" spans="1:9" ht="13.5">
      <c r="A67" s="5"/>
      <c r="B67" s="28"/>
      <c r="C67" s="28" t="s">
        <v>30</v>
      </c>
      <c r="D67" s="22">
        <v>600000</v>
      </c>
      <c r="E67" s="15"/>
      <c r="F67" s="15"/>
      <c r="G67" s="15"/>
      <c r="H67" s="7"/>
      <c r="I67" s="7"/>
    </row>
    <row r="68" spans="1:9" ht="13.5">
      <c r="A68" s="5"/>
      <c r="B68" s="28"/>
      <c r="C68" s="28" t="s">
        <v>35</v>
      </c>
      <c r="D68" s="22">
        <v>1800000</v>
      </c>
      <c r="E68" s="15"/>
      <c r="F68" s="15"/>
      <c r="G68" s="15"/>
      <c r="H68" s="7"/>
      <c r="I68" s="7"/>
    </row>
    <row r="69" spans="1:9" ht="13.5">
      <c r="A69" s="5"/>
      <c r="B69" s="28"/>
      <c r="C69" s="6"/>
      <c r="D69" s="6"/>
      <c r="E69" s="15"/>
      <c r="F69" s="15"/>
      <c r="G69" s="15"/>
      <c r="H69" s="7"/>
      <c r="I69" s="7"/>
    </row>
    <row r="70" spans="1:9" ht="13.5">
      <c r="A70" s="5">
        <v>13</v>
      </c>
      <c r="B70" s="28" t="s">
        <v>25</v>
      </c>
      <c r="C70" s="6">
        <v>5000000</v>
      </c>
      <c r="D70" s="22">
        <f>SUM(D71:D74)</f>
        <v>4995000</v>
      </c>
      <c r="E70" s="35">
        <f>(D70*100)/C70</f>
        <v>99.9</v>
      </c>
      <c r="F70" s="32">
        <v>0.25</v>
      </c>
      <c r="G70" s="33">
        <v>0.287</v>
      </c>
      <c r="H70" s="7">
        <f>(G70*100)/F70-100</f>
        <v>14.799999999999997</v>
      </c>
      <c r="I70" s="7">
        <f>FLOOR(G70,0.00001)*D70</f>
        <v>1433565.0000000002</v>
      </c>
    </row>
    <row r="71" spans="1:9" ht="13.5">
      <c r="A71" s="5"/>
      <c r="B71" s="28"/>
      <c r="C71" s="28" t="s">
        <v>33</v>
      </c>
      <c r="D71" s="22">
        <v>2395000</v>
      </c>
      <c r="E71" s="15"/>
      <c r="F71" s="15"/>
      <c r="G71" s="15"/>
      <c r="H71" s="7"/>
      <c r="I71" s="7"/>
    </row>
    <row r="72" spans="1:9" ht="13.5">
      <c r="A72" s="5"/>
      <c r="B72" s="28"/>
      <c r="C72" s="28" t="s">
        <v>28</v>
      </c>
      <c r="D72" s="22">
        <v>1120000</v>
      </c>
      <c r="E72" s="15"/>
      <c r="F72" s="15"/>
      <c r="G72" s="15"/>
      <c r="H72" s="7"/>
      <c r="I72" s="7"/>
    </row>
    <row r="73" spans="1:9" ht="13.5">
      <c r="A73" s="5"/>
      <c r="B73" s="28"/>
      <c r="C73" s="28" t="s">
        <v>31</v>
      </c>
      <c r="D73" s="22">
        <v>80000</v>
      </c>
      <c r="E73" s="15"/>
      <c r="F73" s="15"/>
      <c r="G73" s="15"/>
      <c r="H73" s="7"/>
      <c r="I73" s="7"/>
    </row>
    <row r="74" spans="1:9" ht="13.5">
      <c r="A74" s="5"/>
      <c r="B74" s="28"/>
      <c r="C74" s="34" t="s">
        <v>35</v>
      </c>
      <c r="D74" s="6">
        <v>1400000</v>
      </c>
      <c r="E74" s="15"/>
      <c r="F74" s="15"/>
      <c r="G74" s="15"/>
      <c r="H74" s="7"/>
      <c r="I74" s="7"/>
    </row>
    <row r="75" spans="1:9" ht="13.5">
      <c r="A75" s="5"/>
      <c r="B75" s="28"/>
      <c r="C75" s="6"/>
      <c r="D75" s="6"/>
      <c r="E75" s="15"/>
      <c r="F75" s="15"/>
      <c r="G75" s="15"/>
      <c r="H75" s="7"/>
      <c r="I75" s="7"/>
    </row>
    <row r="76" spans="1:9" ht="13.5">
      <c r="A76" s="5">
        <v>14</v>
      </c>
      <c r="B76" s="28" t="s">
        <v>26</v>
      </c>
      <c r="C76" s="6">
        <v>1183149</v>
      </c>
      <c r="D76" s="22">
        <f>SUM(D77:D78)</f>
        <v>1160000</v>
      </c>
      <c r="E76" s="35">
        <f>(D76*100)/C76</f>
        <v>98.04344169669247</v>
      </c>
      <c r="F76" s="32">
        <v>0.25</v>
      </c>
      <c r="G76" s="33">
        <v>0.25</v>
      </c>
      <c r="H76" s="7">
        <f>(G76*100)/F76-100</f>
        <v>0</v>
      </c>
      <c r="I76" s="7">
        <f>FLOOR(G76,0.00001)*D76</f>
        <v>290000</v>
      </c>
    </row>
    <row r="77" spans="1:9" ht="13.5">
      <c r="A77" s="5"/>
      <c r="B77" s="28"/>
      <c r="C77" s="28" t="s">
        <v>36</v>
      </c>
      <c r="D77" s="22">
        <v>560000</v>
      </c>
      <c r="E77" s="15"/>
      <c r="F77" s="15"/>
      <c r="G77" s="15"/>
      <c r="H77" s="7"/>
      <c r="I77" s="7"/>
    </row>
    <row r="78" spans="1:9" ht="13.5">
      <c r="A78" s="5"/>
      <c r="B78" s="28"/>
      <c r="C78" s="28" t="s">
        <v>32</v>
      </c>
      <c r="D78" s="22">
        <v>600000</v>
      </c>
      <c r="E78" s="15"/>
      <c r="F78" s="15"/>
      <c r="G78" s="15"/>
      <c r="H78" s="7"/>
      <c r="I78" s="7"/>
    </row>
    <row r="79" spans="1:9" ht="13.5">
      <c r="A79" s="5"/>
      <c r="B79" s="28"/>
      <c r="C79" s="6"/>
      <c r="D79" s="6"/>
      <c r="E79" s="15"/>
      <c r="F79" s="15"/>
      <c r="G79" s="15"/>
      <c r="H79" s="7"/>
      <c r="I79" s="7"/>
    </row>
    <row r="80" spans="1:9" ht="13.5">
      <c r="A80" s="5">
        <v>15</v>
      </c>
      <c r="B80" s="28" t="s">
        <v>26</v>
      </c>
      <c r="C80" s="6">
        <v>615237</v>
      </c>
      <c r="D80" s="22">
        <f>SUM(D81:D82)</f>
        <v>615237</v>
      </c>
      <c r="E80" s="35">
        <f>(D80*100)/C80</f>
        <v>100</v>
      </c>
      <c r="F80" s="32">
        <v>0.25</v>
      </c>
      <c r="G80" s="33">
        <v>0.252</v>
      </c>
      <c r="H80" s="7">
        <f>(G80*100)/F80-100</f>
        <v>0.7999999999999972</v>
      </c>
      <c r="I80" s="7">
        <f>FLOOR(G80,0.00001)*D80</f>
        <v>155039.724</v>
      </c>
    </row>
    <row r="81" spans="1:9" ht="13.5">
      <c r="A81" s="5"/>
      <c r="B81" s="28"/>
      <c r="C81" s="28" t="s">
        <v>30</v>
      </c>
      <c r="D81" s="22">
        <v>237000</v>
      </c>
      <c r="E81" s="15"/>
      <c r="F81" s="15"/>
      <c r="G81" s="15"/>
      <c r="H81" s="7"/>
      <c r="I81" s="7"/>
    </row>
    <row r="82" spans="1:9" ht="13.5">
      <c r="A82" s="5"/>
      <c r="B82" s="28"/>
      <c r="C82" s="28" t="s">
        <v>32</v>
      </c>
      <c r="D82" s="22">
        <v>378237</v>
      </c>
      <c r="E82" s="15"/>
      <c r="F82" s="15"/>
      <c r="G82" s="15"/>
      <c r="H82" s="7"/>
      <c r="I82" s="7"/>
    </row>
    <row r="83" spans="1:9" ht="13.5">
      <c r="A83" s="5"/>
      <c r="B83" s="28"/>
      <c r="C83" s="6"/>
      <c r="D83" s="6"/>
      <c r="E83" s="15"/>
      <c r="F83" s="15"/>
      <c r="G83" s="15"/>
      <c r="H83" s="7"/>
      <c r="I83" s="7"/>
    </row>
    <row r="84" spans="1:9" ht="13.5">
      <c r="A84" s="11"/>
      <c r="B84" s="17" t="s">
        <v>14</v>
      </c>
      <c r="C84" s="12">
        <f>SUM(C59:C83)</f>
        <v>12489529</v>
      </c>
      <c r="D84" s="20">
        <f>SUM(D60,D65,D70,D76,D80)</f>
        <v>12365237</v>
      </c>
      <c r="E84" s="29">
        <f>(D84*100)/C84</f>
        <v>99.00483036630125</v>
      </c>
      <c r="F84" s="21"/>
      <c r="G84" s="21"/>
      <c r="H84" s="13"/>
      <c r="I84" s="30">
        <f>SUM(I59:I83)</f>
        <v>3473169.7240000004</v>
      </c>
    </row>
    <row r="85" spans="1:9" ht="13.5">
      <c r="A85" s="5"/>
      <c r="B85" s="14"/>
      <c r="C85" s="6"/>
      <c r="D85" s="6"/>
      <c r="E85" s="27"/>
      <c r="F85" s="15"/>
      <c r="G85" s="15"/>
      <c r="H85" s="7"/>
      <c r="I85" s="7"/>
    </row>
    <row r="86" spans="1:9" ht="13.5">
      <c r="A86" s="18"/>
      <c r="B86" s="17" t="s">
        <v>12</v>
      </c>
      <c r="C86" s="20">
        <f>SUM(C56,C84)</f>
        <v>29371029</v>
      </c>
      <c r="D86" s="20">
        <f>SUM(D56,D84)</f>
        <v>21330005</v>
      </c>
      <c r="E86" s="26">
        <f>(D86*100)/C86</f>
        <v>72.62260031815705</v>
      </c>
      <c r="F86" s="19"/>
      <c r="G86" s="19"/>
      <c r="H86" s="19"/>
      <c r="I86" s="31">
        <f>SUM(I56,I84)</f>
        <v>5834030.32</v>
      </c>
    </row>
    <row r="87" ht="12.75">
      <c r="C87" s="16"/>
    </row>
    <row r="88" ht="12.75">
      <c r="C88" s="16"/>
    </row>
    <row r="89" spans="2:3" ht="13.5">
      <c r="B89" s="5"/>
      <c r="C89" s="16"/>
    </row>
    <row r="90" spans="2:3" ht="13.5">
      <c r="B90" s="5"/>
      <c r="C90" s="16"/>
    </row>
    <row r="91" spans="2:3" ht="13.5">
      <c r="B91" s="5"/>
      <c r="C91" s="16"/>
    </row>
    <row r="92" spans="2:3" ht="13.5">
      <c r="B92" s="5"/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</sheetData>
  <mergeCells count="3">
    <mergeCell ref="A8:I8"/>
    <mergeCell ref="A2:I2"/>
    <mergeCell ref="A58:I5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2007-08-09T13:29:30Z</cp:lastPrinted>
  <dcterms:created xsi:type="dcterms:W3CDTF">2005-05-09T20:19:33Z</dcterms:created>
  <dcterms:modified xsi:type="dcterms:W3CDTF">2007-08-09T19:46:46Z</dcterms:modified>
  <cp:category/>
  <cp:version/>
  <cp:contentType/>
  <cp:contentStatus/>
</cp:coreProperties>
</file>